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 - numery PESEL\"/>
    </mc:Choice>
  </mc:AlternateContent>
  <xr:revisionPtr revIDLastSave="0" documentId="13_ncr:1_{576BB192-D199-4D6D-919B-F2519998C7F8}" xr6:coauthVersionLast="47" xr6:coauthVersionMax="47" xr10:uidLastSave="{00000000-0000-0000-0000-000000000000}"/>
  <bookViews>
    <workbookView xWindow="-110" yWindow="-110" windowWidth="19420" windowHeight="10300" activeTab="2" xr2:uid="{575E214F-06A1-4634-B77B-1E8FBA3EAF5F}"/>
  </bookViews>
  <sheets>
    <sheet name="5) pom" sheetId="11" r:id="rId1"/>
    <sheet name="5)" sheetId="12" r:id="rId2"/>
    <sheet name="4)" sheetId="10" r:id="rId3"/>
    <sheet name="3)" sheetId="9" r:id="rId4"/>
    <sheet name="2)" sheetId="8" r:id="rId5"/>
    <sheet name="1)" sheetId="4" r:id="rId6"/>
    <sheet name="dane" sheetId="3" r:id="rId7"/>
  </sheets>
  <definedNames>
    <definedName name="DaneZewnętrzne_1" localSheetId="5" hidden="1">'1)'!$A$1:$C$495</definedName>
    <definedName name="DaneZewnętrzne_1" localSheetId="4" hidden="1">'2)'!$A$1:$C$495</definedName>
    <definedName name="DaneZewnętrzne_1" localSheetId="3" hidden="1">'3)'!$A$1:$C$495</definedName>
    <definedName name="DaneZewnętrzne_1" localSheetId="2" hidden="1">'4)'!$A$1:$C$495</definedName>
    <definedName name="DaneZewnętrzne_1" localSheetId="0" hidden="1">'5) pom'!$A$1:$C$495</definedName>
    <definedName name="DaneZewnętrzne_1" localSheetId="6" hidden="1">dane!$A$1:$C$495</definedName>
  </definedNames>
  <calcPr calcId="191029"/>
  <pivotCaches>
    <pivotCache cacheId="5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9" i="11" l="1"/>
  <c r="E348" i="11"/>
  <c r="E337" i="11"/>
  <c r="E330" i="11"/>
  <c r="E430" i="11"/>
  <c r="E387" i="11"/>
  <c r="E139" i="11"/>
  <c r="E71" i="11"/>
  <c r="E42" i="11"/>
  <c r="E433" i="11"/>
  <c r="E352" i="11"/>
  <c r="E363" i="11"/>
  <c r="E346" i="11"/>
  <c r="E44" i="11"/>
  <c r="E451" i="11"/>
  <c r="E412" i="11"/>
  <c r="E471" i="11"/>
  <c r="E27" i="11"/>
  <c r="E383" i="11"/>
  <c r="E407" i="11"/>
  <c r="E270" i="11"/>
  <c r="E236" i="11"/>
  <c r="E373" i="11"/>
  <c r="E423" i="11"/>
  <c r="E392" i="11"/>
  <c r="E312" i="11"/>
  <c r="E306" i="11"/>
  <c r="E292" i="11"/>
  <c r="E486" i="11"/>
  <c r="E332" i="11"/>
  <c r="E127" i="11"/>
  <c r="E201" i="11"/>
  <c r="E147" i="11"/>
  <c r="E56" i="11"/>
  <c r="E303" i="11"/>
  <c r="E220" i="11"/>
  <c r="E273" i="11"/>
  <c r="E35" i="11"/>
  <c r="E406" i="11"/>
  <c r="E353" i="11"/>
  <c r="E421" i="11"/>
  <c r="E141" i="11"/>
  <c r="E450" i="11"/>
  <c r="E184" i="11"/>
  <c r="E7" i="11"/>
  <c r="E402" i="11"/>
  <c r="E153" i="11"/>
  <c r="E381" i="11"/>
  <c r="E311" i="11"/>
  <c r="E21" i="11"/>
  <c r="E217" i="11"/>
  <c r="E488" i="11"/>
  <c r="E258" i="11"/>
  <c r="E264" i="11"/>
  <c r="E20" i="11"/>
  <c r="E36" i="11"/>
  <c r="E301" i="11"/>
  <c r="E445" i="11"/>
  <c r="E222" i="11"/>
  <c r="E368" i="11"/>
  <c r="E159" i="11"/>
  <c r="E38" i="11"/>
  <c r="E256" i="11"/>
  <c r="E155" i="11"/>
  <c r="E489" i="11"/>
  <c r="E427" i="11"/>
  <c r="E432" i="11"/>
  <c r="E470" i="11"/>
  <c r="E399" i="11"/>
  <c r="E2" i="11"/>
  <c r="E405" i="11"/>
  <c r="E17" i="11"/>
  <c r="E438" i="11"/>
  <c r="E490" i="11"/>
  <c r="E77" i="11"/>
  <c r="E34" i="11"/>
  <c r="E32" i="11"/>
  <c r="E460" i="11"/>
  <c r="E307" i="11"/>
  <c r="E151" i="11"/>
  <c r="E371" i="11"/>
  <c r="E305" i="11"/>
  <c r="E454" i="11"/>
  <c r="E466" i="11"/>
  <c r="E339" i="11"/>
  <c r="E449" i="11"/>
  <c r="E476" i="11"/>
  <c r="E203" i="11"/>
  <c r="E207" i="11"/>
  <c r="E382" i="11"/>
  <c r="E478" i="11"/>
  <c r="E457" i="11"/>
  <c r="E313" i="11"/>
  <c r="E213" i="11"/>
  <c r="E202" i="11"/>
  <c r="E72" i="11"/>
  <c r="E102" i="11"/>
  <c r="E198" i="11"/>
  <c r="E394" i="11"/>
  <c r="E263" i="11"/>
  <c r="E294" i="11"/>
  <c r="E282" i="11"/>
  <c r="E242" i="11"/>
  <c r="E115" i="11"/>
  <c r="E97" i="11"/>
  <c r="E91" i="11"/>
  <c r="E325" i="11"/>
  <c r="E238" i="11"/>
  <c r="E479" i="11"/>
  <c r="E88" i="11"/>
  <c r="E271" i="11"/>
  <c r="E297" i="11"/>
  <c r="E29" i="11"/>
  <c r="E129" i="11"/>
  <c r="E170" i="11"/>
  <c r="E265" i="11"/>
  <c r="E157" i="11"/>
  <c r="E266" i="11"/>
  <c r="E218" i="11"/>
  <c r="E109" i="11"/>
  <c r="E55" i="11"/>
  <c r="E401" i="11"/>
  <c r="E439" i="11"/>
  <c r="E195" i="11"/>
  <c r="E76" i="11"/>
  <c r="E12" i="11"/>
  <c r="E328" i="11"/>
  <c r="E6" i="11"/>
  <c r="E288" i="11"/>
  <c r="E278" i="11"/>
  <c r="E64" i="11"/>
  <c r="E321" i="11"/>
  <c r="E350" i="11"/>
  <c r="E436" i="11"/>
  <c r="E316" i="11"/>
  <c r="E277" i="11"/>
  <c r="E11" i="11"/>
  <c r="E173" i="11"/>
  <c r="E300" i="11"/>
  <c r="E414" i="11"/>
  <c r="E99" i="11"/>
  <c r="E182" i="11"/>
  <c r="E100" i="11"/>
  <c r="E143" i="11"/>
  <c r="E230" i="11"/>
  <c r="E235" i="11"/>
  <c r="E298" i="11"/>
  <c r="E384" i="11"/>
  <c r="E327" i="11"/>
  <c r="E118" i="11"/>
  <c r="E136" i="11"/>
  <c r="E119" i="11"/>
  <c r="E69" i="11"/>
  <c r="E5" i="11"/>
  <c r="E480" i="11"/>
  <c r="E296" i="11"/>
  <c r="E425" i="11"/>
  <c r="E94" i="11"/>
  <c r="E227" i="11"/>
  <c r="E355" i="11"/>
  <c r="E252" i="11"/>
  <c r="E483" i="11"/>
  <c r="E481" i="11"/>
  <c r="E96" i="11"/>
  <c r="E494" i="11"/>
  <c r="E247" i="11"/>
  <c r="E246" i="11"/>
  <c r="E272" i="11"/>
  <c r="E468" i="11"/>
  <c r="E426" i="11"/>
  <c r="E495" i="11"/>
  <c r="E249" i="11"/>
  <c r="E390" i="11"/>
  <c r="E123" i="11"/>
  <c r="E3" i="11"/>
  <c r="E338" i="11"/>
  <c r="E357" i="11"/>
  <c r="E391" i="11"/>
  <c r="E154" i="11"/>
  <c r="E166" i="11"/>
  <c r="E54" i="11"/>
  <c r="E169" i="11"/>
  <c r="E435" i="11"/>
  <c r="E181" i="11"/>
  <c r="E75" i="11"/>
  <c r="E389" i="11"/>
  <c r="E144" i="11"/>
  <c r="E209" i="11"/>
  <c r="E158" i="11"/>
  <c r="E65" i="11"/>
  <c r="E462" i="11"/>
  <c r="E104" i="11"/>
  <c r="E453" i="11"/>
  <c r="E101" i="11"/>
  <c r="E142" i="11"/>
  <c r="E463" i="11"/>
  <c r="E345" i="11"/>
  <c r="E210" i="11"/>
  <c r="E211" i="11"/>
  <c r="E112" i="11"/>
  <c r="E472" i="11"/>
  <c r="E73" i="11"/>
  <c r="E367" i="11"/>
  <c r="E344" i="11"/>
  <c r="E161" i="11"/>
  <c r="E331" i="11"/>
  <c r="E333" i="11"/>
  <c r="E417" i="11"/>
  <c r="E403" i="11"/>
  <c r="E9" i="11"/>
  <c r="E360" i="11"/>
  <c r="E40" i="11"/>
  <c r="E233" i="11"/>
  <c r="E349" i="11"/>
  <c r="E354" i="11"/>
  <c r="E53" i="11"/>
  <c r="E437" i="11"/>
  <c r="E244" i="11"/>
  <c r="E260" i="11"/>
  <c r="E248" i="11"/>
  <c r="E175" i="11"/>
  <c r="E174" i="11"/>
  <c r="E398" i="11"/>
  <c r="E491" i="11"/>
  <c r="E241" i="11"/>
  <c r="E324" i="11"/>
  <c r="E221" i="11"/>
  <c r="E428" i="11"/>
  <c r="E114" i="11"/>
  <c r="E289" i="11"/>
  <c r="E284" i="11"/>
  <c r="E314" i="11"/>
  <c r="E49" i="11"/>
  <c r="E89" i="11"/>
  <c r="E234" i="11"/>
  <c r="E95" i="11"/>
  <c r="E446" i="11"/>
  <c r="E146" i="11"/>
  <c r="E87" i="11"/>
  <c r="E138" i="11"/>
  <c r="E131" i="11"/>
  <c r="E92" i="11"/>
  <c r="E326" i="11"/>
  <c r="E375" i="11"/>
  <c r="E310" i="11"/>
  <c r="E474" i="11"/>
  <c r="E193" i="11"/>
  <c r="E469" i="11"/>
  <c r="E385" i="11"/>
  <c r="E413" i="11"/>
  <c r="E482" i="11"/>
  <c r="E254" i="11"/>
  <c r="E8" i="11"/>
  <c r="E393" i="11"/>
  <c r="E458" i="11"/>
  <c r="E25" i="11"/>
  <c r="E243" i="11"/>
  <c r="E204" i="11"/>
  <c r="E477" i="11"/>
  <c r="E13" i="11"/>
  <c r="E228" i="11"/>
  <c r="E93" i="11"/>
  <c r="E58" i="11"/>
  <c r="E26" i="11"/>
  <c r="E280" i="11"/>
  <c r="E125" i="11"/>
  <c r="E442" i="11"/>
  <c r="E275" i="11"/>
  <c r="E362" i="11"/>
  <c r="E148" i="11"/>
  <c r="E43" i="11"/>
  <c r="E199" i="11"/>
  <c r="E52" i="11"/>
  <c r="E461" i="11"/>
  <c r="E400" i="11"/>
  <c r="E261" i="11"/>
  <c r="E416" i="11"/>
  <c r="E267" i="11"/>
  <c r="E223" i="11"/>
  <c r="E440" i="11"/>
  <c r="E464" i="11"/>
  <c r="E420" i="11"/>
  <c r="E62" i="11"/>
  <c r="E132" i="11"/>
  <c r="E224" i="11"/>
  <c r="E208" i="11"/>
  <c r="E262" i="11"/>
  <c r="E322" i="11"/>
  <c r="E46" i="11"/>
  <c r="E160" i="11"/>
  <c r="E232" i="11"/>
  <c r="E251" i="11"/>
  <c r="E295" i="11"/>
  <c r="E287" i="11"/>
  <c r="E456" i="11"/>
  <c r="E286" i="11"/>
  <c r="E370" i="11"/>
  <c r="E302" i="11"/>
  <c r="E225" i="11"/>
  <c r="E185" i="11"/>
  <c r="E137" i="11"/>
  <c r="E448" i="11"/>
  <c r="E239" i="11"/>
  <c r="E356" i="11"/>
  <c r="E378" i="11"/>
  <c r="E45" i="11"/>
  <c r="E113" i="11"/>
  <c r="E422" i="11"/>
  <c r="E372" i="11"/>
  <c r="E15" i="11"/>
  <c r="E404" i="11"/>
  <c r="E329" i="11"/>
  <c r="E388" i="11"/>
  <c r="E279" i="11"/>
  <c r="E33" i="11"/>
  <c r="E226" i="11"/>
  <c r="E351" i="11"/>
  <c r="E80" i="11"/>
  <c r="E274" i="11"/>
  <c r="E283" i="11"/>
  <c r="E22" i="11"/>
  <c r="E487" i="11"/>
  <c r="E51" i="11"/>
  <c r="E467" i="11"/>
  <c r="E120" i="11"/>
  <c r="E285" i="11"/>
  <c r="E60" i="11"/>
  <c r="E359" i="11"/>
  <c r="E152" i="11"/>
  <c r="E395" i="11"/>
  <c r="E48" i="11"/>
  <c r="E23" i="11"/>
  <c r="E74" i="11"/>
  <c r="E18" i="11"/>
  <c r="E276" i="11"/>
  <c r="E107" i="11"/>
  <c r="E200" i="11"/>
  <c r="E281" i="11"/>
  <c r="E369" i="11"/>
  <c r="E214" i="11"/>
  <c r="E219" i="11"/>
  <c r="E342" i="11"/>
  <c r="E317" i="11"/>
  <c r="E229" i="11"/>
  <c r="E212" i="11"/>
  <c r="E410" i="11"/>
  <c r="E130" i="11"/>
  <c r="E183" i="11"/>
  <c r="E431" i="11"/>
  <c r="E441" i="11"/>
  <c r="E164" i="11"/>
  <c r="E315" i="11"/>
  <c r="E377" i="11"/>
  <c r="E83" i="11"/>
  <c r="E408" i="11"/>
  <c r="E376" i="11"/>
  <c r="E269" i="11"/>
  <c r="E78" i="11"/>
  <c r="E79" i="11"/>
  <c r="E358" i="11"/>
  <c r="E116" i="11"/>
  <c r="E67" i="11"/>
  <c r="E149" i="11"/>
  <c r="E409" i="11"/>
  <c r="E190" i="11"/>
  <c r="E473" i="11"/>
  <c r="E415" i="11"/>
  <c r="E186" i="11"/>
  <c r="E320" i="11"/>
  <c r="E188" i="11"/>
  <c r="E103" i="11"/>
  <c r="E192" i="11"/>
  <c r="E122" i="11"/>
  <c r="E85" i="11"/>
  <c r="E39" i="11"/>
  <c r="E189" i="11"/>
  <c r="E134" i="11"/>
  <c r="E309" i="11"/>
  <c r="E318" i="11"/>
  <c r="E434" i="11"/>
  <c r="E191" i="11"/>
  <c r="E386" i="11"/>
  <c r="E341" i="11"/>
  <c r="E167" i="11"/>
  <c r="E135" i="11"/>
  <c r="E24" i="11"/>
  <c r="E133" i="11"/>
  <c r="E365" i="11"/>
  <c r="E319" i="11"/>
  <c r="E493" i="11"/>
  <c r="E459" i="11"/>
  <c r="E117" i="11"/>
  <c r="E180" i="11"/>
  <c r="E323" i="11"/>
  <c r="E162" i="11"/>
  <c r="E187" i="11"/>
  <c r="E105" i="11"/>
  <c r="E366" i="11"/>
  <c r="E63" i="11"/>
  <c r="E177" i="11"/>
  <c r="E86" i="11"/>
  <c r="E397" i="11"/>
  <c r="E66" i="11"/>
  <c r="E179" i="11"/>
  <c r="E124" i="11"/>
  <c r="E81" i="11"/>
  <c r="E194" i="11"/>
  <c r="E237" i="11"/>
  <c r="E419" i="11"/>
  <c r="E347" i="11"/>
  <c r="E121" i="11"/>
  <c r="E31" i="11"/>
  <c r="E57" i="11"/>
  <c r="E484" i="11"/>
  <c r="E50" i="11"/>
  <c r="E231" i="11"/>
  <c r="E418" i="11"/>
  <c r="E335" i="11"/>
  <c r="E68" i="11"/>
  <c r="E216" i="11"/>
  <c r="E364" i="11"/>
  <c r="E59" i="11"/>
  <c r="E465" i="11"/>
  <c r="E61" i="11"/>
  <c r="E108" i="11"/>
  <c r="E176" i="11"/>
  <c r="E245" i="11"/>
  <c r="E163" i="11"/>
  <c r="E424" i="11"/>
  <c r="E240" i="11"/>
  <c r="E70" i="11"/>
  <c r="E110" i="11"/>
  <c r="E98" i="11"/>
  <c r="E19" i="11"/>
  <c r="E106" i="11"/>
  <c r="E197" i="11"/>
  <c r="E4" i="11"/>
  <c r="E41" i="11"/>
  <c r="E84" i="11"/>
  <c r="E126" i="11"/>
  <c r="E82" i="11"/>
  <c r="E253" i="11"/>
  <c r="E178" i="11"/>
  <c r="E290" i="11"/>
  <c r="E429" i="11"/>
  <c r="E443" i="11"/>
  <c r="E396" i="11"/>
  <c r="E196" i="11"/>
  <c r="E299" i="11"/>
  <c r="E165" i="11"/>
  <c r="E475" i="11"/>
  <c r="E343" i="11"/>
  <c r="E334" i="11"/>
  <c r="E293" i="11"/>
  <c r="E16" i="11"/>
  <c r="E14" i="11"/>
  <c r="E168" i="11"/>
  <c r="E374" i="11"/>
  <c r="E455" i="11"/>
  <c r="E250" i="11"/>
  <c r="E340" i="11"/>
  <c r="E268" i="11"/>
  <c r="E215" i="11"/>
  <c r="E28" i="11"/>
  <c r="E111" i="11"/>
  <c r="E156" i="11"/>
  <c r="E172" i="11"/>
  <c r="E150" i="11"/>
  <c r="E452" i="11"/>
  <c r="E257" i="11"/>
  <c r="E304" i="11"/>
  <c r="E380" i="11"/>
  <c r="E492" i="11"/>
  <c r="E291" i="11"/>
  <c r="E140" i="11"/>
  <c r="E259" i="11"/>
  <c r="E30" i="11"/>
  <c r="E171" i="11"/>
  <c r="E308" i="11"/>
  <c r="E90" i="11"/>
  <c r="E255" i="11"/>
  <c r="E336" i="11"/>
  <c r="E411" i="11"/>
  <c r="E447" i="11"/>
  <c r="E206" i="11"/>
  <c r="E361" i="11"/>
  <c r="E47" i="11"/>
  <c r="E10" i="11"/>
  <c r="E485" i="11"/>
  <c r="E444" i="11"/>
  <c r="E128" i="11"/>
  <c r="E37" i="11"/>
  <c r="E145" i="11"/>
  <c r="E205" i="11"/>
  <c r="D145" i="11"/>
  <c r="D37" i="11"/>
  <c r="D128" i="11"/>
  <c r="D444" i="11"/>
  <c r="D485" i="11"/>
  <c r="D10" i="11"/>
  <c r="D47" i="11"/>
  <c r="D361" i="11"/>
  <c r="D206" i="11"/>
  <c r="D447" i="11"/>
  <c r="D411" i="11"/>
  <c r="D336" i="11"/>
  <c r="D255" i="11"/>
  <c r="D90" i="11"/>
  <c r="D308" i="11"/>
  <c r="D171" i="11"/>
  <c r="D30" i="11"/>
  <c r="D259" i="11"/>
  <c r="D140" i="11"/>
  <c r="D291" i="11"/>
  <c r="D492" i="11"/>
  <c r="D380" i="11"/>
  <c r="D304" i="11"/>
  <c r="D257" i="11"/>
  <c r="D452" i="11"/>
  <c r="D150" i="11"/>
  <c r="D172" i="11"/>
  <c r="D156" i="11"/>
  <c r="D111" i="11"/>
  <c r="D28" i="11"/>
  <c r="D215" i="11"/>
  <c r="D268" i="11"/>
  <c r="D340" i="11"/>
  <c r="D250" i="11"/>
  <c r="D455" i="11"/>
  <c r="D374" i="11"/>
  <c r="D168" i="11"/>
  <c r="D14" i="11"/>
  <c r="D16" i="11"/>
  <c r="D293" i="11"/>
  <c r="D334" i="11"/>
  <c r="D343" i="11"/>
  <c r="D475" i="11"/>
  <c r="D165" i="11"/>
  <c r="D299" i="11"/>
  <c r="D196" i="11"/>
  <c r="D396" i="11"/>
  <c r="D443" i="11"/>
  <c r="D429" i="11"/>
  <c r="D290" i="11"/>
  <c r="D178" i="11"/>
  <c r="D253" i="11"/>
  <c r="D82" i="11"/>
  <c r="D126" i="11"/>
  <c r="D84" i="11"/>
  <c r="D41" i="11"/>
  <c r="D4" i="11"/>
  <c r="D197" i="11"/>
  <c r="D106" i="11"/>
  <c r="D19" i="11"/>
  <c r="D98" i="11"/>
  <c r="D110" i="11"/>
  <c r="D70" i="11"/>
  <c r="D240" i="11"/>
  <c r="D424" i="11"/>
  <c r="D163" i="11"/>
  <c r="D245" i="11"/>
  <c r="D176" i="11"/>
  <c r="D108" i="11"/>
  <c r="D61" i="11"/>
  <c r="D465" i="11"/>
  <c r="D59" i="11"/>
  <c r="D364" i="11"/>
  <c r="D216" i="11"/>
  <c r="D68" i="11"/>
  <c r="D335" i="11"/>
  <c r="D418" i="11"/>
  <c r="D231" i="11"/>
  <c r="D50" i="11"/>
  <c r="D484" i="11"/>
  <c r="D57" i="11"/>
  <c r="D31" i="11"/>
  <c r="D121" i="11"/>
  <c r="D347" i="11"/>
  <c r="D419" i="11"/>
  <c r="D237" i="11"/>
  <c r="D194" i="11"/>
  <c r="D81" i="11"/>
  <c r="D124" i="11"/>
  <c r="D179" i="11"/>
  <c r="D66" i="11"/>
  <c r="D397" i="11"/>
  <c r="D86" i="11"/>
  <c r="D177" i="11"/>
  <c r="D63" i="11"/>
  <c r="D366" i="11"/>
  <c r="D105" i="11"/>
  <c r="D187" i="11"/>
  <c r="D162" i="11"/>
  <c r="D323" i="11"/>
  <c r="D180" i="11"/>
  <c r="D117" i="11"/>
  <c r="D459" i="11"/>
  <c r="D493" i="11"/>
  <c r="D319" i="11"/>
  <c r="D365" i="11"/>
  <c r="D133" i="11"/>
  <c r="D24" i="11"/>
  <c r="D135" i="11"/>
  <c r="D167" i="11"/>
  <c r="D341" i="11"/>
  <c r="D386" i="11"/>
  <c r="D191" i="11"/>
  <c r="D434" i="11"/>
  <c r="D318" i="11"/>
  <c r="D309" i="11"/>
  <c r="D134" i="11"/>
  <c r="D189" i="11"/>
  <c r="D39" i="11"/>
  <c r="D85" i="11"/>
  <c r="D122" i="11"/>
  <c r="D192" i="11"/>
  <c r="D103" i="11"/>
  <c r="D188" i="11"/>
  <c r="D320" i="11"/>
  <c r="D186" i="11"/>
  <c r="D415" i="11"/>
  <c r="D473" i="11"/>
  <c r="D190" i="11"/>
  <c r="D409" i="11"/>
  <c r="D149" i="11"/>
  <c r="D67" i="11"/>
  <c r="D116" i="11"/>
  <c r="D358" i="11"/>
  <c r="D79" i="11"/>
  <c r="D78" i="11"/>
  <c r="D269" i="11"/>
  <c r="D376" i="11"/>
  <c r="D408" i="11"/>
  <c r="D83" i="11"/>
  <c r="D377" i="11"/>
  <c r="D315" i="11"/>
  <c r="D164" i="11"/>
  <c r="D441" i="11"/>
  <c r="D431" i="11"/>
  <c r="D183" i="11"/>
  <c r="D130" i="11"/>
  <c r="D410" i="11"/>
  <c r="D212" i="11"/>
  <c r="D229" i="11"/>
  <c r="D317" i="11"/>
  <c r="D342" i="11"/>
  <c r="D219" i="11"/>
  <c r="D214" i="11"/>
  <c r="D369" i="11"/>
  <c r="D281" i="11"/>
  <c r="D200" i="11"/>
  <c r="D107" i="11"/>
  <c r="D276" i="11"/>
  <c r="D18" i="11"/>
  <c r="D74" i="11"/>
  <c r="D23" i="11"/>
  <c r="D48" i="11"/>
  <c r="D395" i="11"/>
  <c r="D152" i="11"/>
  <c r="D359" i="11"/>
  <c r="D60" i="11"/>
  <c r="D285" i="11"/>
  <c r="D120" i="11"/>
  <c r="D467" i="11"/>
  <c r="D51" i="11"/>
  <c r="D487" i="11"/>
  <c r="D22" i="11"/>
  <c r="D283" i="11"/>
  <c r="D274" i="11"/>
  <c r="D80" i="11"/>
  <c r="D351" i="11"/>
  <c r="D226" i="11"/>
  <c r="D33" i="11"/>
  <c r="D279" i="11"/>
  <c r="D388" i="11"/>
  <c r="D329" i="11"/>
  <c r="D404" i="11"/>
  <c r="D15" i="11"/>
  <c r="D372" i="11"/>
  <c r="D422" i="11"/>
  <c r="D113" i="11"/>
  <c r="D45" i="11"/>
  <c r="D378" i="11"/>
  <c r="D356" i="11"/>
  <c r="D239" i="11"/>
  <c r="D448" i="11"/>
  <c r="D137" i="11"/>
  <c r="D185" i="11"/>
  <c r="D225" i="11"/>
  <c r="D302" i="11"/>
  <c r="D370" i="11"/>
  <c r="D286" i="11"/>
  <c r="D456" i="11"/>
  <c r="D287" i="11"/>
  <c r="D295" i="11"/>
  <c r="D251" i="11"/>
  <c r="D232" i="11"/>
  <c r="D160" i="11"/>
  <c r="D46" i="11"/>
  <c r="D322" i="11"/>
  <c r="D262" i="11"/>
  <c r="D208" i="11"/>
  <c r="D224" i="11"/>
  <c r="D132" i="11"/>
  <c r="D62" i="11"/>
  <c r="D420" i="11"/>
  <c r="D464" i="11"/>
  <c r="D440" i="11"/>
  <c r="D223" i="11"/>
  <c r="D267" i="11"/>
  <c r="D416" i="11"/>
  <c r="D261" i="11"/>
  <c r="D400" i="11"/>
  <c r="D461" i="11"/>
  <c r="D52" i="11"/>
  <c r="D199" i="11"/>
  <c r="D43" i="11"/>
  <c r="D148" i="11"/>
  <c r="D362" i="11"/>
  <c r="D275" i="11"/>
  <c r="D442" i="11"/>
  <c r="D125" i="11"/>
  <c r="D280" i="11"/>
  <c r="D26" i="11"/>
  <c r="D58" i="11"/>
  <c r="D93" i="11"/>
  <c r="D228" i="11"/>
  <c r="D13" i="11"/>
  <c r="D477" i="11"/>
  <c r="D204" i="11"/>
  <c r="D243" i="11"/>
  <c r="D25" i="11"/>
  <c r="D458" i="11"/>
  <c r="D393" i="11"/>
  <c r="D8" i="11"/>
  <c r="D254" i="11"/>
  <c r="D482" i="11"/>
  <c r="D413" i="11"/>
  <c r="D385" i="11"/>
  <c r="D469" i="11"/>
  <c r="D193" i="11"/>
  <c r="D474" i="11"/>
  <c r="D310" i="11"/>
  <c r="D375" i="11"/>
  <c r="D326" i="11"/>
  <c r="D92" i="11"/>
  <c r="D131" i="11"/>
  <c r="D138" i="11"/>
  <c r="D87" i="11"/>
  <c r="D146" i="11"/>
  <c r="D446" i="11"/>
  <c r="D95" i="11"/>
  <c r="D234" i="11"/>
  <c r="D89" i="11"/>
  <c r="D49" i="11"/>
  <c r="D314" i="11"/>
  <c r="D284" i="11"/>
  <c r="D289" i="11"/>
  <c r="D114" i="11"/>
  <c r="D428" i="11"/>
  <c r="D221" i="11"/>
  <c r="D324" i="11"/>
  <c r="D241" i="11"/>
  <c r="D491" i="11"/>
  <c r="D398" i="11"/>
  <c r="D174" i="11"/>
  <c r="D175" i="11"/>
  <c r="D248" i="11"/>
  <c r="D260" i="11"/>
  <c r="D244" i="11"/>
  <c r="D437" i="11"/>
  <c r="D53" i="11"/>
  <c r="D354" i="11"/>
  <c r="D349" i="11"/>
  <c r="D233" i="11"/>
  <c r="D40" i="11"/>
  <c r="D360" i="11"/>
  <c r="D9" i="11"/>
  <c r="D403" i="11"/>
  <c r="D417" i="11"/>
  <c r="D333" i="11"/>
  <c r="D331" i="11"/>
  <c r="D161" i="11"/>
  <c r="D344" i="11"/>
  <c r="D367" i="11"/>
  <c r="D73" i="11"/>
  <c r="D472" i="11"/>
  <c r="D112" i="11"/>
  <c r="D211" i="11"/>
  <c r="D210" i="11"/>
  <c r="D345" i="11"/>
  <c r="D463" i="11"/>
  <c r="D142" i="11"/>
  <c r="D101" i="11"/>
  <c r="D453" i="11"/>
  <c r="D104" i="11"/>
  <c r="D462" i="11"/>
  <c r="D65" i="11"/>
  <c r="D158" i="11"/>
  <c r="D209" i="11"/>
  <c r="D144" i="11"/>
  <c r="D389" i="11"/>
  <c r="D75" i="11"/>
  <c r="D181" i="11"/>
  <c r="D435" i="11"/>
  <c r="D169" i="11"/>
  <c r="D54" i="11"/>
  <c r="D166" i="11"/>
  <c r="D154" i="11"/>
  <c r="D391" i="11"/>
  <c r="D357" i="11"/>
  <c r="D338" i="11"/>
  <c r="D3" i="11"/>
  <c r="D123" i="11"/>
  <c r="D390" i="11"/>
  <c r="D249" i="11"/>
  <c r="D495" i="11"/>
  <c r="D426" i="11"/>
  <c r="D468" i="11"/>
  <c r="D272" i="11"/>
  <c r="D246" i="11"/>
  <c r="D247" i="11"/>
  <c r="D494" i="11"/>
  <c r="D96" i="11"/>
  <c r="D481" i="11"/>
  <c r="D483" i="11"/>
  <c r="D252" i="11"/>
  <c r="D355" i="11"/>
  <c r="D227" i="11"/>
  <c r="D94" i="11"/>
  <c r="D425" i="11"/>
  <c r="D296" i="11"/>
  <c r="D480" i="11"/>
  <c r="D5" i="11"/>
  <c r="D69" i="11"/>
  <c r="D119" i="11"/>
  <c r="D136" i="11"/>
  <c r="D118" i="11"/>
  <c r="D327" i="11"/>
  <c r="D384" i="11"/>
  <c r="D298" i="11"/>
  <c r="D235" i="11"/>
  <c r="D230" i="11"/>
  <c r="D143" i="11"/>
  <c r="D100" i="11"/>
  <c r="D182" i="11"/>
  <c r="D99" i="11"/>
  <c r="D414" i="11"/>
  <c r="D300" i="11"/>
  <c r="D173" i="11"/>
  <c r="D11" i="11"/>
  <c r="D277" i="11"/>
  <c r="D316" i="11"/>
  <c r="D436" i="11"/>
  <c r="D350" i="11"/>
  <c r="D321" i="11"/>
  <c r="D64" i="11"/>
  <c r="D278" i="11"/>
  <c r="D288" i="11"/>
  <c r="D6" i="11"/>
  <c r="D328" i="11"/>
  <c r="D12" i="11"/>
  <c r="D76" i="11"/>
  <c r="D195" i="11"/>
  <c r="D439" i="11"/>
  <c r="D401" i="11"/>
  <c r="D55" i="11"/>
  <c r="D109" i="11"/>
  <c r="D218" i="11"/>
  <c r="D266" i="11"/>
  <c r="D157" i="11"/>
  <c r="D265" i="11"/>
  <c r="D170" i="11"/>
  <c r="D129" i="11"/>
  <c r="D29" i="11"/>
  <c r="D297" i="11"/>
  <c r="D271" i="11"/>
  <c r="D88" i="11"/>
  <c r="D479" i="11"/>
  <c r="D238" i="11"/>
  <c r="D325" i="11"/>
  <c r="D91" i="11"/>
  <c r="D97" i="11"/>
  <c r="D115" i="11"/>
  <c r="D242" i="11"/>
  <c r="D282" i="11"/>
  <c r="D294" i="11"/>
  <c r="D263" i="11"/>
  <c r="D394" i="11"/>
  <c r="D198" i="11"/>
  <c r="D102" i="11"/>
  <c r="D72" i="11"/>
  <c r="D202" i="11"/>
  <c r="D213" i="11"/>
  <c r="D313" i="11"/>
  <c r="D457" i="11"/>
  <c r="D478" i="11"/>
  <c r="D382" i="11"/>
  <c r="D207" i="11"/>
  <c r="D203" i="11"/>
  <c r="D476" i="11"/>
  <c r="D449" i="11"/>
  <c r="D339" i="11"/>
  <c r="D466" i="11"/>
  <c r="D454" i="11"/>
  <c r="D305" i="11"/>
  <c r="D371" i="11"/>
  <c r="D151" i="11"/>
  <c r="D307" i="11"/>
  <c r="D460" i="11"/>
  <c r="D32" i="11"/>
  <c r="D34" i="11"/>
  <c r="D77" i="11"/>
  <c r="D490" i="11"/>
  <c r="D438" i="11"/>
  <c r="D17" i="11"/>
  <c r="D405" i="11"/>
  <c r="D2" i="11"/>
  <c r="D399" i="11"/>
  <c r="D470" i="11"/>
  <c r="D432" i="11"/>
  <c r="D427" i="11"/>
  <c r="D489" i="11"/>
  <c r="D155" i="11"/>
  <c r="D256" i="11"/>
  <c r="D38" i="11"/>
  <c r="D159" i="11"/>
  <c r="D368" i="11"/>
  <c r="D222" i="11"/>
  <c r="D445" i="11"/>
  <c r="D301" i="11"/>
  <c r="D36" i="11"/>
  <c r="D20" i="11"/>
  <c r="D264" i="11"/>
  <c r="D258" i="11"/>
  <c r="D488" i="11"/>
  <c r="D217" i="11"/>
  <c r="D21" i="11"/>
  <c r="D311" i="11"/>
  <c r="D381" i="11"/>
  <c r="D153" i="11"/>
  <c r="D402" i="11"/>
  <c r="D7" i="11"/>
  <c r="D184" i="11"/>
  <c r="D450" i="11"/>
  <c r="D141" i="11"/>
  <c r="D421" i="11"/>
  <c r="D353" i="11"/>
  <c r="D406" i="11"/>
  <c r="D35" i="11"/>
  <c r="D273" i="11"/>
  <c r="D220" i="11"/>
  <c r="D303" i="11"/>
  <c r="D56" i="11"/>
  <c r="D147" i="11"/>
  <c r="D201" i="11"/>
  <c r="D127" i="11"/>
  <c r="D332" i="11"/>
  <c r="D486" i="11"/>
  <c r="D292" i="11"/>
  <c r="D306" i="11"/>
  <c r="D312" i="11"/>
  <c r="D392" i="11"/>
  <c r="D423" i="11"/>
  <c r="D373" i="11"/>
  <c r="D236" i="11"/>
  <c r="D270" i="11"/>
  <c r="D407" i="11"/>
  <c r="D383" i="11"/>
  <c r="D27" i="11"/>
  <c r="D471" i="11"/>
  <c r="D412" i="11"/>
  <c r="D451" i="11"/>
  <c r="D44" i="11"/>
  <c r="D346" i="11"/>
  <c r="D363" i="11"/>
  <c r="D352" i="11"/>
  <c r="D433" i="11"/>
  <c r="D42" i="11"/>
  <c r="D71" i="11"/>
  <c r="D139" i="11"/>
  <c r="D387" i="11"/>
  <c r="D430" i="11"/>
  <c r="D330" i="11"/>
  <c r="D337" i="11"/>
  <c r="D348" i="11"/>
  <c r="D379" i="11"/>
  <c r="D205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2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354" i="10"/>
  <c r="I3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74" i="9"/>
  <c r="E127" i="9"/>
  <c r="E229" i="9"/>
  <c r="E257" i="9"/>
  <c r="E394" i="9"/>
  <c r="E395" i="9"/>
  <c r="E429" i="9"/>
  <c r="E166" i="9"/>
  <c r="E333" i="9"/>
  <c r="E362" i="9"/>
  <c r="E430" i="9"/>
  <c r="E326" i="9"/>
  <c r="E327" i="9"/>
  <c r="E226" i="9"/>
  <c r="E133" i="9"/>
  <c r="E334" i="9"/>
  <c r="E131" i="9"/>
  <c r="E211" i="9"/>
  <c r="E210" i="9"/>
  <c r="E129" i="9"/>
  <c r="E363" i="9"/>
  <c r="E219" i="9"/>
  <c r="E381" i="9"/>
  <c r="E138" i="9"/>
  <c r="E382" i="9"/>
  <c r="E212" i="9"/>
  <c r="E320" i="9"/>
  <c r="E373" i="9"/>
  <c r="E208" i="9"/>
  <c r="E347" i="9"/>
  <c r="E431" i="9"/>
  <c r="E369" i="9"/>
  <c r="E181" i="9"/>
  <c r="E130" i="9"/>
  <c r="E335" i="9"/>
  <c r="E418" i="9"/>
  <c r="E414" i="9"/>
  <c r="E456" i="9"/>
  <c r="E123" i="9"/>
  <c r="E128" i="9"/>
  <c r="E213" i="9"/>
  <c r="E214" i="9"/>
  <c r="E124" i="9"/>
  <c r="E472" i="9"/>
  <c r="E433" i="9"/>
  <c r="E487" i="9"/>
  <c r="E331" i="9"/>
  <c r="E402" i="9"/>
  <c r="E272" i="9"/>
  <c r="E495" i="9"/>
  <c r="E396" i="9"/>
  <c r="E422" i="9"/>
  <c r="E484" i="9"/>
  <c r="E176" i="9"/>
  <c r="E143" i="9"/>
  <c r="E403" i="9"/>
  <c r="E481" i="9"/>
  <c r="E443" i="9"/>
  <c r="E444" i="9"/>
  <c r="E440" i="9"/>
  <c r="E145" i="9"/>
  <c r="E189" i="9"/>
  <c r="E215" i="9"/>
  <c r="E235" i="9"/>
  <c r="E249" i="9"/>
  <c r="E247" i="9"/>
  <c r="E220" i="9"/>
  <c r="E205" i="9"/>
  <c r="E269" i="9"/>
  <c r="E263" i="9"/>
  <c r="E290" i="9"/>
  <c r="E463" i="9"/>
  <c r="E477" i="9"/>
  <c r="E441" i="9"/>
  <c r="E135" i="9"/>
  <c r="E491" i="9"/>
  <c r="E359" i="9"/>
  <c r="E167" i="9"/>
  <c r="E390" i="9"/>
  <c r="E434" i="9"/>
  <c r="E435" i="9"/>
  <c r="E184" i="9"/>
  <c r="E230" i="9"/>
  <c r="E242" i="9"/>
  <c r="E348" i="9"/>
  <c r="E383" i="9"/>
  <c r="E446" i="9"/>
  <c r="E436" i="9"/>
  <c r="E384" i="9"/>
  <c r="E411" i="9"/>
  <c r="E241" i="9"/>
  <c r="E169" i="9"/>
  <c r="E447" i="9"/>
  <c r="E391" i="9"/>
  <c r="E146" i="9"/>
  <c r="E478" i="9"/>
  <c r="E273" i="9"/>
  <c r="E258" i="9"/>
  <c r="E448" i="9"/>
  <c r="E253" i="9"/>
  <c r="E173" i="9"/>
  <c r="E464" i="9"/>
  <c r="E354" i="9"/>
  <c r="E355" i="9"/>
  <c r="E227" i="9"/>
  <c r="E216" i="9"/>
  <c r="E217" i="9"/>
  <c r="E218" i="9"/>
  <c r="E291" i="9"/>
  <c r="E239" i="9"/>
  <c r="E231" i="9"/>
  <c r="E306" i="9"/>
  <c r="E336" i="9"/>
  <c r="E198" i="9"/>
  <c r="E370" i="9"/>
  <c r="E259" i="9"/>
  <c r="E260" i="9"/>
  <c r="E157" i="9"/>
  <c r="E307" i="9"/>
  <c r="E126" i="9"/>
  <c r="E392" i="9"/>
  <c r="E288" i="9"/>
  <c r="E423" i="9"/>
  <c r="E339" i="9"/>
  <c r="E141" i="9"/>
  <c r="E132" i="9"/>
  <c r="E412" i="9"/>
  <c r="E349" i="9"/>
  <c r="E457" i="9"/>
  <c r="E458" i="9"/>
  <c r="E449" i="9"/>
  <c r="E485" i="9"/>
  <c r="E482" i="9"/>
  <c r="E479" i="9"/>
  <c r="E424" i="9"/>
  <c r="E450" i="9"/>
  <c r="E451" i="9"/>
  <c r="E350" i="9"/>
  <c r="E425" i="9"/>
  <c r="E248" i="9"/>
  <c r="E243" i="9"/>
  <c r="E190" i="9"/>
  <c r="E164" i="9"/>
  <c r="E469" i="9"/>
  <c r="E492" i="9"/>
  <c r="E494" i="9"/>
  <c r="E175" i="9"/>
  <c r="E149" i="9"/>
  <c r="E473" i="9"/>
  <c r="E308" i="9"/>
  <c r="E309" i="9"/>
  <c r="E224" i="9"/>
  <c r="E343" i="9"/>
  <c r="E274" i="9"/>
  <c r="E207" i="9"/>
  <c r="E321" i="9"/>
  <c r="E322" i="9"/>
  <c r="E344" i="9"/>
  <c r="E345" i="9"/>
  <c r="E340" i="9"/>
  <c r="E385" i="9"/>
  <c r="E488" i="9"/>
  <c r="E415" i="9"/>
  <c r="E280" i="9"/>
  <c r="E281" i="9"/>
  <c r="E278" i="9"/>
  <c r="E279" i="9"/>
  <c r="E442" i="9"/>
  <c r="E387" i="9"/>
  <c r="E323" i="9"/>
  <c r="E158" i="9"/>
  <c r="E388" i="9"/>
  <c r="E470" i="9"/>
  <c r="E183" i="9"/>
  <c r="E426" i="9"/>
  <c r="E341" i="9"/>
  <c r="E437" i="9"/>
  <c r="E199" i="9"/>
  <c r="E264" i="9"/>
  <c r="E265" i="9"/>
  <c r="E125" i="9"/>
  <c r="E121" i="9"/>
  <c r="E159" i="9"/>
  <c r="E310" i="9"/>
  <c r="E311" i="9"/>
  <c r="E342" i="9"/>
  <c r="E228" i="9"/>
  <c r="E170" i="9"/>
  <c r="E150" i="9"/>
  <c r="E171" i="9"/>
  <c r="E404" i="9"/>
  <c r="E177" i="9"/>
  <c r="E289" i="9"/>
  <c r="E203" i="9"/>
  <c r="E156" i="9"/>
  <c r="E328" i="9"/>
  <c r="E346" i="9"/>
  <c r="E233" i="9"/>
  <c r="E234" i="9"/>
  <c r="E377" i="9"/>
  <c r="E405" i="9"/>
  <c r="E292" i="9"/>
  <c r="E493" i="9"/>
  <c r="E471" i="9"/>
  <c r="E459" i="9"/>
  <c r="E147" i="9"/>
  <c r="E483" i="9"/>
  <c r="E460" i="9"/>
  <c r="E312" i="9"/>
  <c r="E193" i="9"/>
  <c r="E486" i="9"/>
  <c r="E416" i="9"/>
  <c r="E406" i="9"/>
  <c r="E168" i="9"/>
  <c r="E407" i="9"/>
  <c r="E136" i="9"/>
  <c r="E465" i="9"/>
  <c r="E254" i="9"/>
  <c r="E236" i="9"/>
  <c r="E165" i="9"/>
  <c r="E161" i="9"/>
  <c r="E162" i="9"/>
  <c r="E378" i="9"/>
  <c r="E301" i="9"/>
  <c r="E302" i="9"/>
  <c r="E303" i="9"/>
  <c r="E293" i="9"/>
  <c r="E160" i="9"/>
  <c r="E397" i="9"/>
  <c r="E202" i="9"/>
  <c r="E191" i="9"/>
  <c r="E401" i="9"/>
  <c r="E398" i="9"/>
  <c r="E154" i="9"/>
  <c r="E351" i="9"/>
  <c r="E206" i="9"/>
  <c r="E194" i="9"/>
  <c r="E474" i="9"/>
  <c r="E356" i="9"/>
  <c r="E489" i="9"/>
  <c r="E282" i="9"/>
  <c r="E313" i="9"/>
  <c r="E438" i="9"/>
  <c r="E250" i="9"/>
  <c r="E251" i="9"/>
  <c r="E475" i="9"/>
  <c r="E294" i="9"/>
  <c r="E275" i="9"/>
  <c r="E163" i="9"/>
  <c r="E380" i="9"/>
  <c r="E374" i="9"/>
  <c r="E337" i="9"/>
  <c r="E338" i="9"/>
  <c r="E375" i="9"/>
  <c r="E364" i="9"/>
  <c r="E365" i="9"/>
  <c r="E192" i="9"/>
  <c r="E153" i="9"/>
  <c r="E295" i="9"/>
  <c r="E461" i="9"/>
  <c r="E452" i="9"/>
  <c r="E466" i="9"/>
  <c r="E244" i="9"/>
  <c r="E137" i="9"/>
  <c r="E237" i="9"/>
  <c r="E221" i="9"/>
  <c r="E185" i="9"/>
  <c r="E366" i="9"/>
  <c r="E360" i="9"/>
  <c r="E195" i="9"/>
  <c r="E386" i="9"/>
  <c r="E314" i="9"/>
  <c r="E252" i="9"/>
  <c r="E432" i="9"/>
  <c r="E329" i="9"/>
  <c r="E222" i="9"/>
  <c r="E200" i="9"/>
  <c r="E376" i="9"/>
  <c r="E270" i="9"/>
  <c r="E266" i="9"/>
  <c r="E296" i="9"/>
  <c r="E297" i="9"/>
  <c r="E315" i="9"/>
  <c r="E196" i="9"/>
  <c r="E399" i="9"/>
  <c r="E419" i="9"/>
  <c r="E371" i="9"/>
  <c r="E367" i="9"/>
  <c r="E197" i="9"/>
  <c r="E155" i="9"/>
  <c r="E283" i="9"/>
  <c r="E476" i="9"/>
  <c r="E490" i="9"/>
  <c r="E142" i="9"/>
  <c r="E439" i="9"/>
  <c r="E204" i="9"/>
  <c r="E267" i="9"/>
  <c r="E178" i="9"/>
  <c r="E304" i="9"/>
  <c r="E268" i="9"/>
  <c r="E298" i="9"/>
  <c r="E182" i="9"/>
  <c r="E372" i="9"/>
  <c r="E368" i="9"/>
  <c r="E427" i="9"/>
  <c r="E420" i="9"/>
  <c r="E413" i="9"/>
  <c r="E408" i="9"/>
  <c r="E201" i="9"/>
  <c r="E453" i="9"/>
  <c r="E299" i="9"/>
  <c r="E454" i="9"/>
  <c r="E223" i="9"/>
  <c r="E467" i="9"/>
  <c r="E468" i="9"/>
  <c r="E225" i="9"/>
  <c r="E134" i="9"/>
  <c r="E232" i="9"/>
  <c r="E261" i="9"/>
  <c r="E352" i="9"/>
  <c r="E353" i="9"/>
  <c r="E284" i="9"/>
  <c r="E379" i="9"/>
  <c r="E361" i="9"/>
  <c r="E357" i="9"/>
  <c r="E245" i="9"/>
  <c r="E246" i="9"/>
  <c r="E179" i="9"/>
  <c r="E389" i="9"/>
  <c r="E421" i="9"/>
  <c r="E240" i="9"/>
  <c r="E393" i="9"/>
  <c r="E462" i="9"/>
  <c r="E262" i="9"/>
  <c r="E400" i="9"/>
  <c r="E409" i="9"/>
  <c r="E286" i="9"/>
  <c r="E287" i="9"/>
  <c r="E417" i="9"/>
  <c r="E276" i="9"/>
  <c r="E271" i="9"/>
  <c r="E209" i="9"/>
  <c r="E180" i="9"/>
  <c r="E324" i="9"/>
  <c r="E325" i="9"/>
  <c r="E316" i="9"/>
  <c r="E317" i="9"/>
  <c r="E318" i="9"/>
  <c r="E319" i="9"/>
  <c r="E358" i="9"/>
  <c r="E277" i="9"/>
  <c r="E139" i="9"/>
  <c r="E140" i="9"/>
  <c r="E97" i="9"/>
  <c r="E76" i="9"/>
  <c r="E49" i="9"/>
  <c r="E71" i="9"/>
  <c r="E88" i="9"/>
  <c r="E255" i="9"/>
  <c r="E4" i="9"/>
  <c r="E96" i="9"/>
  <c r="E75" i="9"/>
  <c r="E238" i="9"/>
  <c r="E107" i="9"/>
  <c r="E66" i="9"/>
  <c r="E62" i="9"/>
  <c r="E410" i="9"/>
  <c r="E27" i="9"/>
  <c r="E78" i="9"/>
  <c r="E23" i="9"/>
  <c r="E98" i="9"/>
  <c r="E52" i="9"/>
  <c r="E21" i="9"/>
  <c r="E43" i="9"/>
  <c r="E69" i="9"/>
  <c r="E112" i="9"/>
  <c r="E22" i="9"/>
  <c r="E54" i="9"/>
  <c r="E186" i="9"/>
  <c r="E17" i="9"/>
  <c r="E73" i="9"/>
  <c r="E455" i="9"/>
  <c r="E116" i="9"/>
  <c r="E67" i="9"/>
  <c r="E19" i="9"/>
  <c r="E72" i="9"/>
  <c r="E29" i="9"/>
  <c r="E122" i="9"/>
  <c r="E15" i="9"/>
  <c r="E80" i="9"/>
  <c r="E47" i="9"/>
  <c r="E36" i="9"/>
  <c r="E148" i="9"/>
  <c r="E58" i="9"/>
  <c r="E84" i="9"/>
  <c r="E82" i="9"/>
  <c r="E118" i="9"/>
  <c r="E110" i="9"/>
  <c r="E48" i="9"/>
  <c r="E70" i="9"/>
  <c r="E44" i="9"/>
  <c r="E7" i="9"/>
  <c r="E12" i="9"/>
  <c r="E68" i="9"/>
  <c r="E151" i="9"/>
  <c r="E45" i="9"/>
  <c r="E65" i="9"/>
  <c r="E6" i="9"/>
  <c r="E2" i="9"/>
  <c r="E51" i="9"/>
  <c r="E480" i="9"/>
  <c r="E108" i="9"/>
  <c r="E83" i="9"/>
  <c r="E34" i="9"/>
  <c r="E187" i="9"/>
  <c r="E35" i="9"/>
  <c r="E256" i="9"/>
  <c r="E63" i="9"/>
  <c r="E305" i="9"/>
  <c r="E3" i="9"/>
  <c r="E74" i="9"/>
  <c r="E53" i="9"/>
  <c r="E28" i="9"/>
  <c r="E79" i="9"/>
  <c r="E33" i="9"/>
  <c r="E120" i="9"/>
  <c r="E89" i="9"/>
  <c r="E25" i="9"/>
  <c r="E24" i="9"/>
  <c r="E61" i="9"/>
  <c r="E109" i="9"/>
  <c r="E87" i="9"/>
  <c r="E50" i="9"/>
  <c r="E152" i="9"/>
  <c r="E85" i="9"/>
  <c r="E117" i="9"/>
  <c r="E86" i="9"/>
  <c r="E14" i="9"/>
  <c r="E11" i="9"/>
  <c r="E94" i="9"/>
  <c r="E31" i="9"/>
  <c r="E41" i="9"/>
  <c r="E99" i="9"/>
  <c r="E55" i="9"/>
  <c r="E300" i="9"/>
  <c r="E42" i="9"/>
  <c r="E8" i="9"/>
  <c r="E144" i="9"/>
  <c r="E104" i="9"/>
  <c r="E103" i="9"/>
  <c r="E93" i="9"/>
  <c r="E91" i="9"/>
  <c r="E9" i="9"/>
  <c r="E60" i="9"/>
  <c r="E111" i="9"/>
  <c r="E330" i="9"/>
  <c r="E119" i="9"/>
  <c r="E428" i="9"/>
  <c r="E102" i="9"/>
  <c r="E13" i="9"/>
  <c r="E64" i="9"/>
  <c r="E16" i="9"/>
  <c r="E95" i="9"/>
  <c r="E106" i="9"/>
  <c r="E38" i="9"/>
  <c r="E105" i="9"/>
  <c r="E59" i="9"/>
  <c r="E56" i="9"/>
  <c r="E5" i="9"/>
  <c r="E39" i="9"/>
  <c r="E92" i="9"/>
  <c r="E30" i="9"/>
  <c r="E285" i="9"/>
  <c r="E101" i="9"/>
  <c r="E46" i="9"/>
  <c r="E100" i="9"/>
  <c r="E113" i="9"/>
  <c r="E81" i="9"/>
  <c r="E32" i="9"/>
  <c r="E10" i="9"/>
  <c r="E90" i="9"/>
  <c r="E115" i="9"/>
  <c r="E40" i="9"/>
  <c r="E188" i="9"/>
  <c r="E37" i="9"/>
  <c r="E18" i="9"/>
  <c r="E26" i="9"/>
  <c r="E57" i="9"/>
  <c r="E77" i="9"/>
  <c r="E114" i="9"/>
  <c r="E332" i="9"/>
  <c r="E20" i="9"/>
  <c r="E172" i="9"/>
  <c r="E445" i="9"/>
  <c r="D172" i="9"/>
  <c r="D20" i="9"/>
  <c r="D332" i="9"/>
  <c r="D114" i="9"/>
  <c r="D77" i="9"/>
  <c r="D57" i="9"/>
  <c r="D26" i="9"/>
  <c r="D18" i="9"/>
  <c r="D37" i="9"/>
  <c r="D188" i="9"/>
  <c r="D40" i="9"/>
  <c r="D115" i="9"/>
  <c r="D90" i="9"/>
  <c r="D10" i="9"/>
  <c r="D32" i="9"/>
  <c r="D81" i="9"/>
  <c r="D113" i="9"/>
  <c r="D100" i="9"/>
  <c r="D46" i="9"/>
  <c r="D101" i="9"/>
  <c r="D285" i="9"/>
  <c r="D30" i="9"/>
  <c r="D92" i="9"/>
  <c r="D39" i="9"/>
  <c r="D5" i="9"/>
  <c r="D56" i="9"/>
  <c r="D59" i="9"/>
  <c r="D105" i="9"/>
  <c r="D38" i="9"/>
  <c r="D106" i="9"/>
  <c r="D95" i="9"/>
  <c r="D16" i="9"/>
  <c r="D64" i="9"/>
  <c r="D13" i="9"/>
  <c r="D102" i="9"/>
  <c r="D428" i="9"/>
  <c r="D119" i="9"/>
  <c r="D330" i="9"/>
  <c r="D111" i="9"/>
  <c r="D60" i="9"/>
  <c r="D9" i="9"/>
  <c r="D91" i="9"/>
  <c r="D93" i="9"/>
  <c r="D103" i="9"/>
  <c r="D104" i="9"/>
  <c r="D144" i="9"/>
  <c r="D8" i="9"/>
  <c r="D42" i="9"/>
  <c r="D300" i="9"/>
  <c r="D55" i="9"/>
  <c r="D99" i="9"/>
  <c r="D41" i="9"/>
  <c r="D31" i="9"/>
  <c r="D94" i="9"/>
  <c r="D11" i="9"/>
  <c r="D14" i="9"/>
  <c r="D86" i="9"/>
  <c r="D117" i="9"/>
  <c r="D85" i="9"/>
  <c r="D152" i="9"/>
  <c r="D50" i="9"/>
  <c r="D87" i="9"/>
  <c r="D109" i="9"/>
  <c r="D61" i="9"/>
  <c r="D24" i="9"/>
  <c r="D25" i="9"/>
  <c r="D89" i="9"/>
  <c r="D120" i="9"/>
  <c r="D33" i="9"/>
  <c r="D79" i="9"/>
  <c r="D28" i="9"/>
  <c r="D53" i="9"/>
  <c r="D74" i="9"/>
  <c r="D3" i="9"/>
  <c r="D305" i="9"/>
  <c r="D63" i="9"/>
  <c r="D256" i="9"/>
  <c r="D35" i="9"/>
  <c r="D187" i="9"/>
  <c r="D34" i="9"/>
  <c r="D83" i="9"/>
  <c r="D108" i="9"/>
  <c r="D480" i="9"/>
  <c r="D51" i="9"/>
  <c r="D2" i="9"/>
  <c r="D6" i="9"/>
  <c r="D65" i="9"/>
  <c r="D45" i="9"/>
  <c r="D151" i="9"/>
  <c r="D68" i="9"/>
  <c r="D12" i="9"/>
  <c r="D7" i="9"/>
  <c r="D44" i="9"/>
  <c r="D70" i="9"/>
  <c r="D48" i="9"/>
  <c r="D110" i="9"/>
  <c r="D118" i="9"/>
  <c r="D82" i="9"/>
  <c r="D84" i="9"/>
  <c r="D58" i="9"/>
  <c r="D148" i="9"/>
  <c r="D36" i="9"/>
  <c r="D47" i="9"/>
  <c r="D80" i="9"/>
  <c r="D15" i="9"/>
  <c r="D122" i="9"/>
  <c r="D29" i="9"/>
  <c r="D72" i="9"/>
  <c r="D19" i="9"/>
  <c r="D67" i="9"/>
  <c r="D116" i="9"/>
  <c r="D455" i="9"/>
  <c r="D73" i="9"/>
  <c r="D17" i="9"/>
  <c r="D186" i="9"/>
  <c r="D54" i="9"/>
  <c r="D22" i="9"/>
  <c r="D112" i="9"/>
  <c r="D69" i="9"/>
  <c r="D43" i="9"/>
  <c r="D21" i="9"/>
  <c r="D52" i="9"/>
  <c r="D98" i="9"/>
  <c r="D23" i="9"/>
  <c r="D78" i="9"/>
  <c r="D27" i="9"/>
  <c r="D410" i="9"/>
  <c r="D62" i="9"/>
  <c r="D66" i="9"/>
  <c r="D107" i="9"/>
  <c r="D238" i="9"/>
  <c r="D75" i="9"/>
  <c r="D96" i="9"/>
  <c r="D4" i="9"/>
  <c r="D255" i="9"/>
  <c r="D88" i="9"/>
  <c r="D71" i="9"/>
  <c r="D49" i="9"/>
  <c r="D76" i="9"/>
  <c r="D97" i="9"/>
  <c r="D140" i="9"/>
  <c r="D139" i="9"/>
  <c r="D277" i="9"/>
  <c r="D358" i="9"/>
  <c r="D319" i="9"/>
  <c r="D318" i="9"/>
  <c r="D317" i="9"/>
  <c r="D316" i="9"/>
  <c r="D325" i="9"/>
  <c r="D324" i="9"/>
  <c r="D180" i="9"/>
  <c r="D209" i="9"/>
  <c r="D271" i="9"/>
  <c r="D276" i="9"/>
  <c r="D417" i="9"/>
  <c r="D287" i="9"/>
  <c r="D286" i="9"/>
  <c r="D409" i="9"/>
  <c r="D400" i="9"/>
  <c r="D262" i="9"/>
  <c r="D462" i="9"/>
  <c r="D393" i="9"/>
  <c r="D240" i="9"/>
  <c r="D421" i="9"/>
  <c r="D389" i="9"/>
  <c r="D179" i="9"/>
  <c r="D246" i="9"/>
  <c r="D245" i="9"/>
  <c r="D357" i="9"/>
  <c r="D361" i="9"/>
  <c r="D379" i="9"/>
  <c r="D284" i="9"/>
  <c r="D353" i="9"/>
  <c r="D352" i="9"/>
  <c r="D261" i="9"/>
  <c r="D232" i="9"/>
  <c r="D134" i="9"/>
  <c r="D225" i="9"/>
  <c r="D468" i="9"/>
  <c r="D467" i="9"/>
  <c r="D223" i="9"/>
  <c r="D454" i="9"/>
  <c r="D299" i="9"/>
  <c r="D453" i="9"/>
  <c r="D201" i="9"/>
  <c r="D408" i="9"/>
  <c r="D413" i="9"/>
  <c r="D420" i="9"/>
  <c r="D427" i="9"/>
  <c r="D368" i="9"/>
  <c r="D372" i="9"/>
  <c r="D182" i="9"/>
  <c r="D298" i="9"/>
  <c r="D268" i="9"/>
  <c r="D304" i="9"/>
  <c r="D178" i="9"/>
  <c r="D267" i="9"/>
  <c r="D204" i="9"/>
  <c r="D439" i="9"/>
  <c r="D142" i="9"/>
  <c r="D490" i="9"/>
  <c r="D476" i="9"/>
  <c r="D283" i="9"/>
  <c r="D155" i="9"/>
  <c r="D197" i="9"/>
  <c r="D367" i="9"/>
  <c r="D371" i="9"/>
  <c r="D419" i="9"/>
  <c r="D399" i="9"/>
  <c r="D196" i="9"/>
  <c r="D315" i="9"/>
  <c r="D297" i="9"/>
  <c r="D296" i="9"/>
  <c r="D266" i="9"/>
  <c r="D270" i="9"/>
  <c r="D376" i="9"/>
  <c r="D200" i="9"/>
  <c r="D222" i="9"/>
  <c r="D329" i="9"/>
  <c r="D432" i="9"/>
  <c r="D252" i="9"/>
  <c r="D314" i="9"/>
  <c r="D386" i="9"/>
  <c r="D195" i="9"/>
  <c r="D360" i="9"/>
  <c r="D366" i="9"/>
  <c r="D185" i="9"/>
  <c r="D221" i="9"/>
  <c r="D237" i="9"/>
  <c r="D137" i="9"/>
  <c r="D244" i="9"/>
  <c r="D466" i="9"/>
  <c r="D452" i="9"/>
  <c r="D461" i="9"/>
  <c r="D295" i="9"/>
  <c r="D153" i="9"/>
  <c r="D192" i="9"/>
  <c r="D365" i="9"/>
  <c r="D364" i="9"/>
  <c r="D375" i="9"/>
  <c r="D338" i="9"/>
  <c r="D337" i="9"/>
  <c r="D374" i="9"/>
  <c r="D380" i="9"/>
  <c r="D163" i="9"/>
  <c r="D275" i="9"/>
  <c r="D294" i="9"/>
  <c r="D475" i="9"/>
  <c r="D251" i="9"/>
  <c r="D250" i="9"/>
  <c r="D438" i="9"/>
  <c r="D313" i="9"/>
  <c r="D282" i="9"/>
  <c r="D489" i="9"/>
  <c r="D356" i="9"/>
  <c r="D474" i="9"/>
  <c r="D194" i="9"/>
  <c r="D206" i="9"/>
  <c r="D351" i="9"/>
  <c r="D154" i="9"/>
  <c r="D398" i="9"/>
  <c r="D401" i="9"/>
  <c r="D191" i="9"/>
  <c r="D202" i="9"/>
  <c r="D397" i="9"/>
  <c r="D160" i="9"/>
  <c r="D293" i="9"/>
  <c r="D303" i="9"/>
  <c r="D302" i="9"/>
  <c r="D301" i="9"/>
  <c r="D378" i="9"/>
  <c r="D162" i="9"/>
  <c r="D161" i="9"/>
  <c r="D165" i="9"/>
  <c r="D236" i="9"/>
  <c r="D254" i="9"/>
  <c r="D465" i="9"/>
  <c r="D136" i="9"/>
  <c r="D407" i="9"/>
  <c r="D168" i="9"/>
  <c r="D406" i="9"/>
  <c r="D416" i="9"/>
  <c r="D486" i="9"/>
  <c r="D193" i="9"/>
  <c r="D312" i="9"/>
  <c r="D460" i="9"/>
  <c r="D483" i="9"/>
  <c r="D147" i="9"/>
  <c r="D459" i="9"/>
  <c r="D471" i="9"/>
  <c r="D493" i="9"/>
  <c r="D292" i="9"/>
  <c r="D405" i="9"/>
  <c r="D377" i="9"/>
  <c r="D234" i="9"/>
  <c r="D233" i="9"/>
  <c r="D346" i="9"/>
  <c r="D328" i="9"/>
  <c r="D156" i="9"/>
  <c r="D203" i="9"/>
  <c r="D289" i="9"/>
  <c r="D177" i="9"/>
  <c r="D404" i="9"/>
  <c r="D171" i="9"/>
  <c r="D150" i="9"/>
  <c r="D170" i="9"/>
  <c r="D228" i="9"/>
  <c r="D342" i="9"/>
  <c r="D311" i="9"/>
  <c r="D310" i="9"/>
  <c r="D159" i="9"/>
  <c r="D121" i="9"/>
  <c r="D125" i="9"/>
  <c r="D265" i="9"/>
  <c r="D264" i="9"/>
  <c r="D199" i="9"/>
  <c r="D437" i="9"/>
  <c r="D341" i="9"/>
  <c r="D426" i="9"/>
  <c r="D183" i="9"/>
  <c r="D470" i="9"/>
  <c r="D388" i="9"/>
  <c r="D158" i="9"/>
  <c r="D323" i="9"/>
  <c r="D387" i="9"/>
  <c r="D442" i="9"/>
  <c r="D279" i="9"/>
  <c r="D278" i="9"/>
  <c r="D281" i="9"/>
  <c r="D280" i="9"/>
  <c r="D415" i="9"/>
  <c r="D488" i="9"/>
  <c r="D385" i="9"/>
  <c r="D340" i="9"/>
  <c r="D345" i="9"/>
  <c r="D344" i="9"/>
  <c r="D322" i="9"/>
  <c r="D321" i="9"/>
  <c r="D207" i="9"/>
  <c r="D274" i="9"/>
  <c r="D343" i="9"/>
  <c r="D224" i="9"/>
  <c r="D309" i="9"/>
  <c r="D308" i="9"/>
  <c r="D473" i="9"/>
  <c r="D149" i="9"/>
  <c r="D175" i="9"/>
  <c r="D494" i="9"/>
  <c r="D492" i="9"/>
  <c r="D469" i="9"/>
  <c r="D164" i="9"/>
  <c r="D190" i="9"/>
  <c r="D243" i="9"/>
  <c r="D248" i="9"/>
  <c r="D425" i="9"/>
  <c r="D350" i="9"/>
  <c r="D451" i="9"/>
  <c r="D450" i="9"/>
  <c r="D424" i="9"/>
  <c r="D479" i="9"/>
  <c r="D482" i="9"/>
  <c r="D485" i="9"/>
  <c r="D449" i="9"/>
  <c r="D458" i="9"/>
  <c r="D457" i="9"/>
  <c r="D349" i="9"/>
  <c r="D412" i="9"/>
  <c r="D132" i="9"/>
  <c r="D141" i="9"/>
  <c r="D339" i="9"/>
  <c r="D423" i="9"/>
  <c r="D288" i="9"/>
  <c r="D392" i="9"/>
  <c r="D126" i="9"/>
  <c r="D307" i="9"/>
  <c r="D157" i="9"/>
  <c r="D260" i="9"/>
  <c r="D259" i="9"/>
  <c r="D370" i="9"/>
  <c r="D198" i="9"/>
  <c r="D336" i="9"/>
  <c r="D306" i="9"/>
  <c r="D231" i="9"/>
  <c r="D239" i="9"/>
  <c r="D291" i="9"/>
  <c r="D218" i="9"/>
  <c r="D217" i="9"/>
  <c r="D216" i="9"/>
  <c r="D227" i="9"/>
  <c r="D355" i="9"/>
  <c r="D354" i="9"/>
  <c r="D464" i="9"/>
  <c r="D173" i="9"/>
  <c r="D253" i="9"/>
  <c r="D448" i="9"/>
  <c r="D258" i="9"/>
  <c r="D273" i="9"/>
  <c r="D478" i="9"/>
  <c r="D146" i="9"/>
  <c r="D391" i="9"/>
  <c r="D447" i="9"/>
  <c r="D169" i="9"/>
  <c r="D241" i="9"/>
  <c r="D411" i="9"/>
  <c r="D384" i="9"/>
  <c r="D436" i="9"/>
  <c r="D446" i="9"/>
  <c r="D383" i="9"/>
  <c r="D348" i="9"/>
  <c r="D242" i="9"/>
  <c r="D230" i="9"/>
  <c r="D184" i="9"/>
  <c r="D435" i="9"/>
  <c r="D434" i="9"/>
  <c r="D390" i="9"/>
  <c r="D167" i="9"/>
  <c r="D359" i="9"/>
  <c r="D491" i="9"/>
  <c r="D135" i="9"/>
  <c r="D441" i="9"/>
  <c r="D477" i="9"/>
  <c r="D463" i="9"/>
  <c r="D290" i="9"/>
  <c r="D263" i="9"/>
  <c r="D269" i="9"/>
  <c r="D205" i="9"/>
  <c r="D220" i="9"/>
  <c r="D247" i="9"/>
  <c r="D249" i="9"/>
  <c r="D235" i="9"/>
  <c r="D215" i="9"/>
  <c r="D189" i="9"/>
  <c r="D145" i="9"/>
  <c r="D440" i="9"/>
  <c r="D444" i="9"/>
  <c r="D443" i="9"/>
  <c r="D481" i="9"/>
  <c r="D403" i="9"/>
  <c r="D143" i="9"/>
  <c r="D176" i="9"/>
  <c r="D484" i="9"/>
  <c r="D422" i="9"/>
  <c r="D396" i="9"/>
  <c r="D495" i="9"/>
  <c r="D272" i="9"/>
  <c r="D402" i="9"/>
  <c r="D331" i="9"/>
  <c r="D487" i="9"/>
  <c r="D433" i="9"/>
  <c r="D472" i="9"/>
  <c r="D124" i="9"/>
  <c r="D214" i="9"/>
  <c r="D213" i="9"/>
  <c r="D128" i="9"/>
  <c r="D123" i="9"/>
  <c r="D456" i="9"/>
  <c r="D414" i="9"/>
  <c r="D418" i="9"/>
  <c r="D335" i="9"/>
  <c r="D130" i="9"/>
  <c r="D181" i="9"/>
  <c r="D369" i="9"/>
  <c r="D431" i="9"/>
  <c r="D347" i="9"/>
  <c r="D208" i="9"/>
  <c r="D373" i="9"/>
  <c r="D320" i="9"/>
  <c r="D212" i="9"/>
  <c r="D382" i="9"/>
  <c r="D138" i="9"/>
  <c r="D381" i="9"/>
  <c r="D219" i="9"/>
  <c r="D363" i="9"/>
  <c r="D129" i="9"/>
  <c r="D210" i="9"/>
  <c r="D211" i="9"/>
  <c r="D131" i="9"/>
  <c r="D334" i="9"/>
  <c r="D133" i="9"/>
  <c r="D226" i="9"/>
  <c r="D327" i="9"/>
  <c r="D326" i="9"/>
  <c r="D430" i="9"/>
  <c r="D362" i="9"/>
  <c r="D333" i="9"/>
  <c r="D166" i="9"/>
  <c r="D429" i="9"/>
  <c r="D395" i="9"/>
  <c r="D394" i="9"/>
  <c r="D257" i="9"/>
  <c r="D229" i="9"/>
  <c r="D127" i="9"/>
  <c r="D174" i="9"/>
  <c r="D445" i="9"/>
  <c r="F425" i="8"/>
  <c r="F489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F465" i="8" s="1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391" i="8"/>
  <c r="E80" i="8"/>
  <c r="E81" i="8"/>
  <c r="E82" i="8"/>
  <c r="E83" i="8"/>
  <c r="E84" i="8"/>
  <c r="E85" i="8"/>
  <c r="E86" i="8"/>
  <c r="E87" i="8"/>
  <c r="E88" i="8"/>
  <c r="E89" i="8"/>
  <c r="E317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371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6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96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F368" i="8" s="1"/>
  <c r="E369" i="8"/>
  <c r="E370" i="8"/>
  <c r="E79" i="8"/>
  <c r="E372" i="8"/>
  <c r="E373" i="8"/>
  <c r="E374" i="8"/>
  <c r="E375" i="8"/>
  <c r="E376" i="8"/>
  <c r="F376" i="8" s="1"/>
  <c r="E377" i="8"/>
  <c r="E378" i="8"/>
  <c r="E379" i="8"/>
  <c r="E380" i="8"/>
  <c r="E381" i="8"/>
  <c r="E382" i="8"/>
  <c r="E383" i="8"/>
  <c r="E384" i="8"/>
  <c r="F384" i="8" s="1"/>
  <c r="E385" i="8"/>
  <c r="E386" i="8"/>
  <c r="E387" i="8"/>
  <c r="E388" i="8"/>
  <c r="E389" i="8"/>
  <c r="E390" i="8"/>
  <c r="E90" i="8"/>
  <c r="E392" i="8"/>
  <c r="F392" i="8" s="1"/>
  <c r="E393" i="8"/>
  <c r="E394" i="8"/>
  <c r="E395" i="8"/>
  <c r="E290" i="8"/>
  <c r="E397" i="8"/>
  <c r="E398" i="8"/>
  <c r="E399" i="8"/>
  <c r="E400" i="8"/>
  <c r="F400" i="8" s="1"/>
  <c r="E401" i="8"/>
  <c r="E402" i="8"/>
  <c r="E403" i="8"/>
  <c r="E404" i="8"/>
  <c r="E405" i="8"/>
  <c r="E406" i="8"/>
  <c r="F406" i="8" s="1"/>
  <c r="E407" i="8"/>
  <c r="E408" i="8"/>
  <c r="F408" i="8" s="1"/>
  <c r="E409" i="8"/>
  <c r="E410" i="8"/>
  <c r="E411" i="8"/>
  <c r="E412" i="8"/>
  <c r="E413" i="8"/>
  <c r="E414" i="8"/>
  <c r="F414" i="8" s="1"/>
  <c r="E415" i="8"/>
  <c r="E416" i="8"/>
  <c r="F416" i="8" s="1"/>
  <c r="E417" i="8"/>
  <c r="E418" i="8"/>
  <c r="E419" i="8"/>
  <c r="E420" i="8"/>
  <c r="E421" i="8"/>
  <c r="E422" i="8"/>
  <c r="F422" i="8" s="1"/>
  <c r="E423" i="8"/>
  <c r="E424" i="8"/>
  <c r="F424" i="8" s="1"/>
  <c r="E425" i="8"/>
  <c r="E426" i="8"/>
  <c r="E427" i="8"/>
  <c r="E428" i="8"/>
  <c r="E429" i="8"/>
  <c r="E430" i="8"/>
  <c r="F430" i="8" s="1"/>
  <c r="E431" i="8"/>
  <c r="E432" i="8"/>
  <c r="F432" i="8" s="1"/>
  <c r="E433" i="8"/>
  <c r="E434" i="8"/>
  <c r="E435" i="8"/>
  <c r="E436" i="8"/>
  <c r="E437" i="8"/>
  <c r="E438" i="8"/>
  <c r="F438" i="8" s="1"/>
  <c r="E439" i="8"/>
  <c r="F439" i="8" s="1"/>
  <c r="E440" i="8"/>
  <c r="F440" i="8" s="1"/>
  <c r="E441" i="8"/>
  <c r="E442" i="8"/>
  <c r="E443" i="8"/>
  <c r="E444" i="8"/>
  <c r="E445" i="8"/>
  <c r="E446" i="8"/>
  <c r="F446" i="8" s="1"/>
  <c r="E447" i="8"/>
  <c r="F447" i="8" s="1"/>
  <c r="E448" i="8"/>
  <c r="F448" i="8" s="1"/>
  <c r="E449" i="8"/>
  <c r="E450" i="8"/>
  <c r="E451" i="8"/>
  <c r="E452" i="8"/>
  <c r="E453" i="8"/>
  <c r="E454" i="8"/>
  <c r="F454" i="8" s="1"/>
  <c r="E455" i="8"/>
  <c r="F455" i="8" s="1"/>
  <c r="E456" i="8"/>
  <c r="F456" i="8" s="1"/>
  <c r="E457" i="8"/>
  <c r="E458" i="8"/>
  <c r="E459" i="8"/>
  <c r="E460" i="8"/>
  <c r="E461" i="8"/>
  <c r="E462" i="8"/>
  <c r="F462" i="8" s="1"/>
  <c r="E463" i="8"/>
  <c r="F463" i="8" s="1"/>
  <c r="E464" i="8"/>
  <c r="F464" i="8" s="1"/>
  <c r="E465" i="8"/>
  <c r="E466" i="8"/>
  <c r="E467" i="8"/>
  <c r="E468" i="8"/>
  <c r="E469" i="8"/>
  <c r="E470" i="8"/>
  <c r="F470" i="8" s="1"/>
  <c r="E471" i="8"/>
  <c r="F471" i="8" s="1"/>
  <c r="E472" i="8"/>
  <c r="F472" i="8" s="1"/>
  <c r="E473" i="8"/>
  <c r="E474" i="8"/>
  <c r="E475" i="8"/>
  <c r="E476" i="8"/>
  <c r="E477" i="8"/>
  <c r="E478" i="8"/>
  <c r="F478" i="8" s="1"/>
  <c r="E479" i="8"/>
  <c r="F479" i="8" s="1"/>
  <c r="E480" i="8"/>
  <c r="F480" i="8" s="1"/>
  <c r="E481" i="8"/>
  <c r="E482" i="8"/>
  <c r="E483" i="8"/>
  <c r="F483" i="8" s="1"/>
  <c r="E484" i="8"/>
  <c r="E485" i="8"/>
  <c r="E486" i="8"/>
  <c r="F486" i="8" s="1"/>
  <c r="E487" i="8"/>
  <c r="F487" i="8" s="1"/>
  <c r="E488" i="8"/>
  <c r="F488" i="8" s="1"/>
  <c r="E489" i="8"/>
  <c r="E490" i="8"/>
  <c r="E491" i="8"/>
  <c r="F491" i="8" s="1"/>
  <c r="E492" i="8"/>
  <c r="E493" i="8"/>
  <c r="E494" i="8"/>
  <c r="F494" i="8" s="1"/>
  <c r="E495" i="8"/>
  <c r="F495" i="8" s="1"/>
  <c r="E2" i="8"/>
  <c r="F7" i="8" s="1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290" i="8"/>
  <c r="D395" i="8"/>
  <c r="D394" i="8"/>
  <c r="D393" i="8"/>
  <c r="D392" i="8"/>
  <c r="D90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79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96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6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371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317" i="8"/>
  <c r="D89" i="8"/>
  <c r="D88" i="8"/>
  <c r="D87" i="8"/>
  <c r="D86" i="8"/>
  <c r="D85" i="8"/>
  <c r="D84" i="8"/>
  <c r="D83" i="8"/>
  <c r="D82" i="8"/>
  <c r="D81" i="8"/>
  <c r="D80" i="8"/>
  <c r="D391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491" i="4"/>
  <c r="E490" i="4"/>
  <c r="E484" i="4"/>
  <c r="E483" i="4"/>
  <c r="E481" i="4"/>
  <c r="E476" i="4"/>
  <c r="E475" i="4"/>
  <c r="E474" i="4"/>
  <c r="E466" i="4"/>
  <c r="E465" i="4"/>
  <c r="E464" i="4"/>
  <c r="E463" i="4"/>
  <c r="E462" i="4"/>
  <c r="E460" i="4"/>
  <c r="E458" i="4"/>
  <c r="E457" i="4"/>
  <c r="E456" i="4"/>
  <c r="E454" i="4"/>
  <c r="E453" i="4"/>
  <c r="E452" i="4"/>
  <c r="E451" i="4"/>
  <c r="E450" i="4"/>
  <c r="E449" i="4"/>
  <c r="E448" i="4"/>
  <c r="E446" i="4"/>
  <c r="E444" i="4"/>
  <c r="E443" i="4"/>
  <c r="E442" i="4"/>
  <c r="E440" i="4"/>
  <c r="E439" i="4"/>
  <c r="E438" i="4"/>
  <c r="E436" i="4"/>
  <c r="E435" i="4"/>
  <c r="E432" i="4"/>
  <c r="E429" i="4"/>
  <c r="E428" i="4"/>
  <c r="E426" i="4"/>
  <c r="E425" i="4"/>
  <c r="E424" i="4"/>
  <c r="E421" i="4"/>
  <c r="E420" i="4"/>
  <c r="E418" i="4"/>
  <c r="E416" i="4"/>
  <c r="E413" i="4"/>
  <c r="E412" i="4"/>
  <c r="E410" i="4"/>
  <c r="E409" i="4"/>
  <c r="E407" i="4"/>
  <c r="E404" i="4"/>
  <c r="E398" i="4"/>
  <c r="E396" i="4"/>
  <c r="E395" i="4"/>
  <c r="E393" i="4"/>
  <c r="E392" i="4"/>
  <c r="E387" i="4"/>
  <c r="E383" i="4"/>
  <c r="E382" i="4"/>
  <c r="E381" i="4"/>
  <c r="E379" i="4"/>
  <c r="E378" i="4"/>
  <c r="E375" i="4"/>
  <c r="E374" i="4"/>
  <c r="E372" i="4"/>
  <c r="E370" i="4"/>
  <c r="E367" i="4"/>
  <c r="E362" i="4"/>
  <c r="E359" i="4"/>
  <c r="E358" i="4"/>
  <c r="E355" i="4"/>
  <c r="E353" i="4"/>
  <c r="E346" i="4"/>
  <c r="E345" i="4"/>
  <c r="E341" i="4"/>
  <c r="E337" i="4"/>
  <c r="E336" i="4"/>
  <c r="E334" i="4"/>
  <c r="E333" i="4"/>
  <c r="E332" i="4"/>
  <c r="E327" i="4"/>
  <c r="E326" i="4"/>
  <c r="E325" i="4"/>
  <c r="E324" i="4"/>
  <c r="E322" i="4"/>
  <c r="E319" i="4"/>
  <c r="E318" i="4"/>
  <c r="E316" i="4"/>
  <c r="E315" i="4"/>
  <c r="E314" i="4"/>
  <c r="E313" i="4"/>
  <c r="E312" i="4"/>
  <c r="E308" i="4"/>
  <c r="E307" i="4"/>
  <c r="E306" i="4"/>
  <c r="E305" i="4"/>
  <c r="E303" i="4"/>
  <c r="E301" i="4"/>
  <c r="E295" i="4"/>
  <c r="E294" i="4"/>
  <c r="E293" i="4"/>
  <c r="E291" i="4"/>
  <c r="E290" i="4"/>
  <c r="E289" i="4"/>
  <c r="E287" i="4"/>
  <c r="E277" i="4"/>
  <c r="E275" i="4"/>
  <c r="E274" i="4"/>
  <c r="E271" i="4"/>
  <c r="E270" i="4"/>
  <c r="E269" i="4"/>
  <c r="E268" i="4"/>
  <c r="E267" i="4"/>
  <c r="E266" i="4"/>
  <c r="E263" i="4"/>
  <c r="E262" i="4"/>
  <c r="E261" i="4"/>
  <c r="E259" i="4"/>
  <c r="E256" i="4"/>
  <c r="E255" i="4"/>
  <c r="E254" i="4"/>
  <c r="E253" i="4"/>
  <c r="E252" i="4"/>
  <c r="E251" i="4"/>
  <c r="E249" i="4"/>
  <c r="E248" i="4"/>
  <c r="E247" i="4"/>
  <c r="E246" i="4"/>
  <c r="E241" i="4"/>
  <c r="E238" i="4"/>
  <c r="E237" i="4"/>
  <c r="E232" i="4"/>
  <c r="E229" i="4"/>
  <c r="E228" i="4"/>
  <c r="E227" i="4"/>
  <c r="E226" i="4"/>
  <c r="E225" i="4"/>
  <c r="E224" i="4"/>
  <c r="E223" i="4"/>
  <c r="E222" i="4"/>
  <c r="E220" i="4"/>
  <c r="E219" i="4"/>
  <c r="E218" i="4"/>
  <c r="E217" i="4"/>
  <c r="E216" i="4"/>
  <c r="E215" i="4"/>
  <c r="E212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3" i="4"/>
  <c r="E142" i="4"/>
  <c r="E140" i="4"/>
  <c r="E139" i="4"/>
  <c r="E138" i="4"/>
  <c r="E137" i="4"/>
  <c r="E135" i="4"/>
  <c r="E134" i="4"/>
  <c r="E133" i="4"/>
  <c r="E132" i="4"/>
  <c r="E130" i="4"/>
  <c r="E128" i="4"/>
  <c r="E126" i="4"/>
  <c r="E125" i="4"/>
  <c r="E124" i="4"/>
  <c r="E123" i="4"/>
  <c r="E121" i="4"/>
  <c r="E117" i="4"/>
  <c r="E114" i="4"/>
  <c r="E112" i="4"/>
  <c r="E111" i="4"/>
  <c r="E107" i="4"/>
  <c r="E104" i="4"/>
  <c r="E103" i="4"/>
  <c r="E101" i="4"/>
  <c r="E100" i="4"/>
  <c r="E95" i="4"/>
  <c r="E93" i="4"/>
  <c r="E92" i="4"/>
  <c r="E89" i="4"/>
  <c r="E86" i="4"/>
  <c r="E81" i="4"/>
  <c r="E80" i="4"/>
  <c r="E76" i="4"/>
  <c r="E74" i="4"/>
  <c r="E71" i="4"/>
  <c r="E69" i="4"/>
  <c r="E68" i="4"/>
  <c r="E67" i="4"/>
  <c r="E65" i="4"/>
  <c r="E61" i="4"/>
  <c r="E58" i="4"/>
  <c r="E57" i="4"/>
  <c r="E55" i="4"/>
  <c r="E54" i="4"/>
  <c r="E53" i="4"/>
  <c r="E52" i="4"/>
  <c r="E51" i="4"/>
  <c r="E48" i="4"/>
  <c r="E47" i="4"/>
  <c r="E40" i="4"/>
  <c r="E36" i="4"/>
  <c r="E32" i="4"/>
  <c r="E31" i="4"/>
  <c r="E30" i="4"/>
  <c r="E28" i="4"/>
  <c r="E25" i="4"/>
  <c r="E24" i="4"/>
  <c r="E20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2" i="3"/>
  <c r="F206" i="11" l="1"/>
  <c r="F30" i="11"/>
  <c r="F452" i="11"/>
  <c r="F340" i="11"/>
  <c r="F334" i="11"/>
  <c r="F429" i="11"/>
  <c r="F4" i="11"/>
  <c r="F424" i="11"/>
  <c r="F364" i="11"/>
  <c r="F124" i="11"/>
  <c r="F319" i="11"/>
  <c r="F191" i="11"/>
  <c r="F190" i="11"/>
  <c r="F269" i="11"/>
  <c r="F431" i="11"/>
  <c r="F219" i="11"/>
  <c r="F120" i="11"/>
  <c r="F351" i="11"/>
  <c r="F372" i="11"/>
  <c r="F295" i="11"/>
  <c r="F224" i="11"/>
  <c r="F416" i="11"/>
  <c r="F228" i="11"/>
  <c r="F8" i="11"/>
  <c r="F310" i="11"/>
  <c r="F446" i="11"/>
  <c r="F175" i="11"/>
  <c r="F158" i="11"/>
  <c r="F54" i="11"/>
  <c r="F390" i="11"/>
  <c r="F494" i="11"/>
  <c r="F327" i="11"/>
  <c r="F99" i="11"/>
  <c r="F350" i="11"/>
  <c r="F76" i="11"/>
  <c r="F157" i="11"/>
  <c r="F479" i="11"/>
  <c r="F294" i="11"/>
  <c r="F339" i="11"/>
  <c r="F32" i="11"/>
  <c r="F399" i="11"/>
  <c r="F159" i="11"/>
  <c r="F7" i="11"/>
  <c r="F486" i="11"/>
  <c r="F270" i="11"/>
  <c r="F430" i="11"/>
  <c r="F37" i="11"/>
  <c r="F447" i="11"/>
  <c r="F259" i="11"/>
  <c r="F150" i="11"/>
  <c r="F343" i="11"/>
  <c r="F197" i="11"/>
  <c r="F163" i="11"/>
  <c r="F216" i="11"/>
  <c r="F31" i="11"/>
  <c r="F179" i="11"/>
  <c r="F187" i="11"/>
  <c r="F365" i="11"/>
  <c r="F192" i="11"/>
  <c r="F376" i="11"/>
  <c r="F183" i="11"/>
  <c r="F214" i="11"/>
  <c r="F23" i="11"/>
  <c r="F467" i="11"/>
  <c r="F422" i="11"/>
  <c r="F251" i="11"/>
  <c r="F132" i="11"/>
  <c r="F261" i="11"/>
  <c r="F275" i="11"/>
  <c r="F13" i="11"/>
  <c r="F254" i="11"/>
  <c r="F375" i="11"/>
  <c r="F95" i="11"/>
  <c r="F428" i="11"/>
  <c r="F248" i="11"/>
  <c r="F40" i="11"/>
  <c r="F344" i="11"/>
  <c r="F463" i="11"/>
  <c r="F166" i="11"/>
  <c r="F96" i="11"/>
  <c r="F296" i="11"/>
  <c r="F384" i="11"/>
  <c r="F414" i="11"/>
  <c r="F444" i="11"/>
  <c r="F490" i="11"/>
  <c r="F195" i="11"/>
  <c r="F238" i="11"/>
  <c r="F263" i="11"/>
  <c r="F470" i="11"/>
  <c r="F368" i="11"/>
  <c r="F488" i="11"/>
  <c r="F184" i="11"/>
  <c r="F220" i="11"/>
  <c r="F292" i="11"/>
  <c r="F407" i="11"/>
  <c r="F363" i="11"/>
  <c r="F128" i="11"/>
  <c r="F411" i="11"/>
  <c r="F140" i="11"/>
  <c r="F172" i="11"/>
  <c r="F455" i="11"/>
  <c r="F475" i="11"/>
  <c r="F245" i="11"/>
  <c r="F68" i="11"/>
  <c r="F133" i="11"/>
  <c r="F318" i="11"/>
  <c r="F103" i="11"/>
  <c r="F149" i="11"/>
  <c r="F408" i="11"/>
  <c r="F48" i="11"/>
  <c r="F51" i="11"/>
  <c r="F232" i="11"/>
  <c r="F62" i="11"/>
  <c r="F400" i="11"/>
  <c r="F477" i="11"/>
  <c r="F326" i="11"/>
  <c r="F221" i="11"/>
  <c r="F260" i="11"/>
  <c r="F360" i="11"/>
  <c r="F367" i="11"/>
  <c r="F142" i="11"/>
  <c r="F144" i="11"/>
  <c r="F495" i="11"/>
  <c r="F480" i="11"/>
  <c r="F300" i="11"/>
  <c r="F64" i="11"/>
  <c r="F439" i="11"/>
  <c r="F325" i="11"/>
  <c r="F478" i="11"/>
  <c r="F454" i="11"/>
  <c r="F77" i="11"/>
  <c r="F432" i="11"/>
  <c r="F222" i="11"/>
  <c r="F303" i="11"/>
  <c r="F383" i="11"/>
  <c r="F352" i="11"/>
  <c r="F336" i="11"/>
  <c r="F253" i="11"/>
  <c r="F397" i="11"/>
  <c r="F188" i="11"/>
  <c r="F67" i="11"/>
  <c r="F83" i="11"/>
  <c r="F410" i="11"/>
  <c r="F281" i="11"/>
  <c r="F395" i="11"/>
  <c r="F45" i="11"/>
  <c r="F420" i="11"/>
  <c r="F461" i="11"/>
  <c r="F125" i="11"/>
  <c r="F204" i="11"/>
  <c r="F413" i="11"/>
  <c r="F92" i="11"/>
  <c r="F89" i="11"/>
  <c r="F324" i="11"/>
  <c r="F244" i="11"/>
  <c r="F9" i="11"/>
  <c r="F73" i="11"/>
  <c r="F101" i="11"/>
  <c r="F389" i="11"/>
  <c r="F391" i="11"/>
  <c r="F426" i="11"/>
  <c r="F483" i="11"/>
  <c r="F41" i="11"/>
  <c r="F113" i="11"/>
  <c r="F161" i="11"/>
  <c r="F209" i="11"/>
  <c r="F249" i="11"/>
  <c r="F425" i="11"/>
  <c r="F50" i="11"/>
  <c r="F170" i="11"/>
  <c r="F226" i="11"/>
  <c r="F274" i="11"/>
  <c r="F322" i="11"/>
  <c r="F362" i="11"/>
  <c r="F434" i="11"/>
  <c r="F65" i="11"/>
  <c r="F121" i="11"/>
  <c r="F177" i="11"/>
  <c r="F225" i="11"/>
  <c r="F273" i="11"/>
  <c r="F329" i="11"/>
  <c r="F369" i="11"/>
  <c r="F441" i="11"/>
  <c r="F481" i="11"/>
  <c r="F42" i="11"/>
  <c r="F178" i="11"/>
  <c r="F234" i="11"/>
  <c r="F282" i="11"/>
  <c r="F330" i="11"/>
  <c r="F378" i="11"/>
  <c r="F458" i="11"/>
  <c r="F5" i="11"/>
  <c r="F33" i="11"/>
  <c r="F145" i="11"/>
  <c r="F193" i="11"/>
  <c r="F265" i="11"/>
  <c r="F321" i="11"/>
  <c r="F353" i="11"/>
  <c r="F409" i="11"/>
  <c r="F465" i="11"/>
  <c r="F26" i="11"/>
  <c r="F82" i="11"/>
  <c r="F106" i="11"/>
  <c r="F146" i="11"/>
  <c r="F202" i="11"/>
  <c r="F242" i="11"/>
  <c r="F290" i="11"/>
  <c r="F338" i="11"/>
  <c r="F394" i="11"/>
  <c r="F450" i="11"/>
  <c r="F25" i="11"/>
  <c r="F137" i="11"/>
  <c r="F185" i="11"/>
  <c r="F217" i="11"/>
  <c r="F289" i="11"/>
  <c r="F337" i="11"/>
  <c r="F449" i="11"/>
  <c r="F18" i="11"/>
  <c r="F66" i="11"/>
  <c r="F98" i="11"/>
  <c r="F122" i="11"/>
  <c r="F162" i="11"/>
  <c r="F186" i="11"/>
  <c r="F218" i="11"/>
  <c r="F266" i="11"/>
  <c r="F314" i="11"/>
  <c r="F370" i="11"/>
  <c r="F418" i="11"/>
  <c r="F17" i="11"/>
  <c r="F105" i="11"/>
  <c r="F169" i="11"/>
  <c r="F233" i="11"/>
  <c r="F297" i="11"/>
  <c r="F345" i="11"/>
  <c r="F393" i="11"/>
  <c r="F457" i="11"/>
  <c r="F10" i="11"/>
  <c r="F58" i="11"/>
  <c r="F90" i="11"/>
  <c r="F130" i="11"/>
  <c r="F154" i="11"/>
  <c r="F210" i="11"/>
  <c r="F258" i="11"/>
  <c r="F306" i="11"/>
  <c r="F354" i="11"/>
  <c r="F402" i="11"/>
  <c r="F466" i="11"/>
  <c r="F57" i="11"/>
  <c r="F81" i="11"/>
  <c r="F153" i="11"/>
  <c r="F201" i="11"/>
  <c r="F257" i="11"/>
  <c r="F313" i="11"/>
  <c r="F361" i="11"/>
  <c r="F417" i="11"/>
  <c r="F473" i="11"/>
  <c r="F34" i="11"/>
  <c r="F74" i="11"/>
  <c r="F114" i="11"/>
  <c r="F138" i="11"/>
  <c r="F194" i="11"/>
  <c r="F250" i="11"/>
  <c r="F298" i="11"/>
  <c r="F346" i="11"/>
  <c r="F386" i="11"/>
  <c r="F442" i="11"/>
  <c r="F235" i="11"/>
  <c r="F173" i="11"/>
  <c r="F278" i="11"/>
  <c r="F401" i="11"/>
  <c r="F129" i="11"/>
  <c r="F91" i="11"/>
  <c r="F198" i="11"/>
  <c r="F382" i="11"/>
  <c r="F305" i="11"/>
  <c r="F427" i="11"/>
  <c r="F445" i="11"/>
  <c r="F21" i="11"/>
  <c r="F141" i="11"/>
  <c r="F56" i="11"/>
  <c r="F312" i="11"/>
  <c r="F27" i="11"/>
  <c r="F433" i="11"/>
  <c r="F348" i="11"/>
  <c r="F374" i="11"/>
  <c r="F19" i="11"/>
  <c r="F323" i="11"/>
  <c r="F160" i="11"/>
  <c r="F485" i="11"/>
  <c r="F255" i="11"/>
  <c r="F492" i="11"/>
  <c r="F111" i="11"/>
  <c r="F168" i="11"/>
  <c r="F299" i="11"/>
  <c r="F108" i="11"/>
  <c r="F419" i="11"/>
  <c r="F86" i="11"/>
  <c r="F180" i="11"/>
  <c r="F135" i="11"/>
  <c r="F134" i="11"/>
  <c r="F320" i="11"/>
  <c r="F116" i="11"/>
  <c r="F377" i="11"/>
  <c r="F212" i="11"/>
  <c r="F200" i="11"/>
  <c r="F152" i="11"/>
  <c r="F22" i="11"/>
  <c r="F388" i="11"/>
  <c r="F46" i="11"/>
  <c r="F464" i="11"/>
  <c r="F52" i="11"/>
  <c r="F280" i="11"/>
  <c r="F243" i="11"/>
  <c r="F385" i="11"/>
  <c r="F131" i="11"/>
  <c r="F49" i="11"/>
  <c r="F241" i="11"/>
  <c r="F437" i="11"/>
  <c r="F403" i="11"/>
  <c r="F472" i="11"/>
  <c r="F453" i="11"/>
  <c r="F75" i="11"/>
  <c r="F357" i="11"/>
  <c r="F468" i="11"/>
  <c r="F252" i="11"/>
  <c r="F69" i="11"/>
  <c r="F230" i="11"/>
  <c r="F11" i="11"/>
  <c r="F288" i="11"/>
  <c r="F55" i="11"/>
  <c r="F29" i="11"/>
  <c r="F97" i="11"/>
  <c r="F102" i="11"/>
  <c r="F207" i="11"/>
  <c r="F371" i="11"/>
  <c r="F438" i="11"/>
  <c r="F489" i="11"/>
  <c r="F301" i="11"/>
  <c r="F311" i="11"/>
  <c r="F421" i="11"/>
  <c r="F147" i="11"/>
  <c r="F392" i="11"/>
  <c r="F471" i="11"/>
  <c r="F379" i="11"/>
  <c r="F291" i="11"/>
  <c r="F176" i="11"/>
  <c r="F24" i="11"/>
  <c r="F302" i="11"/>
  <c r="F380" i="11"/>
  <c r="F28" i="11"/>
  <c r="F14" i="11"/>
  <c r="F196" i="11"/>
  <c r="F126" i="11"/>
  <c r="F110" i="11"/>
  <c r="F61" i="11"/>
  <c r="F231" i="11"/>
  <c r="F237" i="11"/>
  <c r="F117" i="11"/>
  <c r="F167" i="11"/>
  <c r="F189" i="11"/>
  <c r="F358" i="11"/>
  <c r="F315" i="11"/>
  <c r="F229" i="11"/>
  <c r="F107" i="11"/>
  <c r="F359" i="11"/>
  <c r="F283" i="11"/>
  <c r="F356" i="11"/>
  <c r="F286" i="11"/>
  <c r="F440" i="11"/>
  <c r="F199" i="11"/>
  <c r="F469" i="11"/>
  <c r="F491" i="11"/>
  <c r="F53" i="11"/>
  <c r="F112" i="11"/>
  <c r="F104" i="11"/>
  <c r="F181" i="11"/>
  <c r="F272" i="11"/>
  <c r="F355" i="11"/>
  <c r="F119" i="11"/>
  <c r="F143" i="11"/>
  <c r="F277" i="11"/>
  <c r="F6" i="11"/>
  <c r="F109" i="11"/>
  <c r="F115" i="11"/>
  <c r="F72" i="11"/>
  <c r="F203" i="11"/>
  <c r="F151" i="11"/>
  <c r="F155" i="11"/>
  <c r="F36" i="11"/>
  <c r="F381" i="11"/>
  <c r="F423" i="11"/>
  <c r="F412" i="11"/>
  <c r="F71" i="11"/>
  <c r="F165" i="11"/>
  <c r="F347" i="11"/>
  <c r="F279" i="11"/>
  <c r="F47" i="11"/>
  <c r="F308" i="11"/>
  <c r="F304" i="11"/>
  <c r="F215" i="11"/>
  <c r="F16" i="11"/>
  <c r="F396" i="11"/>
  <c r="F84" i="11"/>
  <c r="F70" i="11"/>
  <c r="F63" i="11"/>
  <c r="F459" i="11"/>
  <c r="F341" i="11"/>
  <c r="F39" i="11"/>
  <c r="F415" i="11"/>
  <c r="F79" i="11"/>
  <c r="F164" i="11"/>
  <c r="F317" i="11"/>
  <c r="F276" i="11"/>
  <c r="F60" i="11"/>
  <c r="F404" i="11"/>
  <c r="F239" i="11"/>
  <c r="F456" i="11"/>
  <c r="F262" i="11"/>
  <c r="F223" i="11"/>
  <c r="F43" i="11"/>
  <c r="F87" i="11"/>
  <c r="F284" i="11"/>
  <c r="F398" i="11"/>
  <c r="F333" i="11"/>
  <c r="F211" i="11"/>
  <c r="F462" i="11"/>
  <c r="F435" i="11"/>
  <c r="F3" i="11"/>
  <c r="F246" i="11"/>
  <c r="F227" i="11"/>
  <c r="F136" i="11"/>
  <c r="F100" i="11"/>
  <c r="F316" i="11"/>
  <c r="F328" i="11"/>
  <c r="F271" i="11"/>
  <c r="F476" i="11"/>
  <c r="F307" i="11"/>
  <c r="F405" i="11"/>
  <c r="F256" i="11"/>
  <c r="F20" i="11"/>
  <c r="F406" i="11"/>
  <c r="F127" i="11"/>
  <c r="F373" i="11"/>
  <c r="F451" i="11"/>
  <c r="F139" i="11"/>
  <c r="F482" i="11"/>
  <c r="F156" i="11"/>
  <c r="F335" i="11"/>
  <c r="F309" i="11"/>
  <c r="F487" i="11"/>
  <c r="F205" i="11"/>
  <c r="F171" i="11"/>
  <c r="F268" i="11"/>
  <c r="F293" i="11"/>
  <c r="F443" i="11"/>
  <c r="F240" i="11"/>
  <c r="F59" i="11"/>
  <c r="F484" i="11"/>
  <c r="F366" i="11"/>
  <c r="F493" i="11"/>
  <c r="F85" i="11"/>
  <c r="F78" i="11"/>
  <c r="F342" i="11"/>
  <c r="F285" i="11"/>
  <c r="F80" i="11"/>
  <c r="F15" i="11"/>
  <c r="F448" i="11"/>
  <c r="F287" i="11"/>
  <c r="F208" i="11"/>
  <c r="F267" i="11"/>
  <c r="F148" i="11"/>
  <c r="F93" i="11"/>
  <c r="F174" i="11"/>
  <c r="F349" i="11"/>
  <c r="F331" i="11"/>
  <c r="F123" i="11"/>
  <c r="F247" i="11"/>
  <c r="F94" i="11"/>
  <c r="F118" i="11"/>
  <c r="F182" i="11"/>
  <c r="F436" i="11"/>
  <c r="F12" i="11"/>
  <c r="F88" i="11"/>
  <c r="F213" i="11"/>
  <c r="F460" i="11"/>
  <c r="F2" i="11"/>
  <c r="F38" i="11"/>
  <c r="F264" i="11"/>
  <c r="F35" i="11"/>
  <c r="F332" i="11"/>
  <c r="F236" i="11"/>
  <c r="F44" i="11"/>
  <c r="F387" i="11"/>
  <c r="F474" i="11"/>
  <c r="F360" i="8"/>
  <c r="F352" i="8"/>
  <c r="F344" i="8"/>
  <c r="F336" i="8"/>
  <c r="F328" i="8"/>
  <c r="F320" i="8"/>
  <c r="F312" i="8"/>
  <c r="F305" i="8"/>
  <c r="F9" i="8"/>
  <c r="F475" i="8"/>
  <c r="F490" i="8"/>
  <c r="F482" i="8"/>
  <c r="F474" i="8"/>
  <c r="F466" i="8"/>
  <c r="F458" i="8"/>
  <c r="F450" i="8"/>
  <c r="F442" i="8"/>
  <c r="F434" i="8"/>
  <c r="F426" i="8"/>
  <c r="F418" i="8"/>
  <c r="F410" i="8"/>
  <c r="F402" i="8"/>
  <c r="F394" i="8"/>
  <c r="F386" i="8"/>
  <c r="F378" i="8"/>
  <c r="F370" i="8"/>
  <c r="F362" i="8"/>
  <c r="F354" i="8"/>
  <c r="F346" i="8"/>
  <c r="F338" i="8"/>
  <c r="F330" i="8"/>
  <c r="F322" i="8"/>
  <c r="F314" i="8"/>
  <c r="F306" i="8"/>
  <c r="F298" i="8"/>
  <c r="F260" i="8"/>
  <c r="F282" i="8"/>
  <c r="F274" i="8"/>
  <c r="F266" i="8"/>
  <c r="F258" i="8"/>
  <c r="F250" i="8"/>
  <c r="F242" i="8"/>
  <c r="F234" i="8"/>
  <c r="F226" i="8"/>
  <c r="F218" i="8"/>
  <c r="F210" i="8"/>
  <c r="F202" i="8"/>
  <c r="F194" i="8"/>
  <c r="F186" i="8"/>
  <c r="F178" i="8"/>
  <c r="F170" i="8"/>
  <c r="F162" i="8"/>
  <c r="F154" i="8"/>
  <c r="F146" i="8"/>
  <c r="F138" i="8"/>
  <c r="F130" i="8"/>
  <c r="F122" i="8"/>
  <c r="F114" i="8"/>
  <c r="F106" i="8"/>
  <c r="F98" i="8"/>
  <c r="F317" i="8"/>
  <c r="F82" i="8"/>
  <c r="F74" i="8"/>
  <c r="F66" i="8"/>
  <c r="F58" i="8"/>
  <c r="F50" i="8"/>
  <c r="F42" i="8"/>
  <c r="F34" i="8"/>
  <c r="F26" i="8"/>
  <c r="F18" i="8"/>
  <c r="F10" i="8"/>
  <c r="F4" i="8"/>
  <c r="F433" i="8"/>
  <c r="F304" i="8"/>
  <c r="F296" i="8"/>
  <c r="F288" i="8"/>
  <c r="F280" i="8"/>
  <c r="F272" i="8"/>
  <c r="F264" i="8"/>
  <c r="F256" i="8"/>
  <c r="F248" i="8"/>
  <c r="F240" i="8"/>
  <c r="F232" i="8"/>
  <c r="F224" i="8"/>
  <c r="F216" i="8"/>
  <c r="F208" i="8"/>
  <c r="F200" i="8"/>
  <c r="F192" i="8"/>
  <c r="F184" i="8"/>
  <c r="F176" i="8"/>
  <c r="F168" i="8"/>
  <c r="F160" i="8"/>
  <c r="F152" i="8"/>
  <c r="F144" i="8"/>
  <c r="F136" i="8"/>
  <c r="F128" i="8"/>
  <c r="F120" i="8"/>
  <c r="F112" i="8"/>
  <c r="F104" i="8"/>
  <c r="F96" i="8"/>
  <c r="F88" i="8"/>
  <c r="F80" i="8"/>
  <c r="F72" i="8"/>
  <c r="F64" i="8"/>
  <c r="F56" i="8"/>
  <c r="F48" i="8"/>
  <c r="F40" i="8"/>
  <c r="F32" i="8"/>
  <c r="F24" i="8"/>
  <c r="F16" i="8"/>
  <c r="F8" i="8"/>
  <c r="F481" i="8"/>
  <c r="F417" i="8"/>
  <c r="F431" i="8"/>
  <c r="F423" i="8"/>
  <c r="F415" i="8"/>
  <c r="F407" i="8"/>
  <c r="F399" i="8"/>
  <c r="F90" i="8"/>
  <c r="F383" i="8"/>
  <c r="F375" i="8"/>
  <c r="F367" i="8"/>
  <c r="F359" i="8"/>
  <c r="F351" i="8"/>
  <c r="F343" i="8"/>
  <c r="F335" i="8"/>
  <c r="F327" i="8"/>
  <c r="F319" i="8"/>
  <c r="F311" i="8"/>
  <c r="F303" i="8"/>
  <c r="F295" i="8"/>
  <c r="F287" i="8"/>
  <c r="F279" i="8"/>
  <c r="F271" i="8"/>
  <c r="F263" i="8"/>
  <c r="F255" i="8"/>
  <c r="F247" i="8"/>
  <c r="F239" i="8"/>
  <c r="F231" i="8"/>
  <c r="F223" i="8"/>
  <c r="F215" i="8"/>
  <c r="F207" i="8"/>
  <c r="F199" i="8"/>
  <c r="F191" i="8"/>
  <c r="F183" i="8"/>
  <c r="F175" i="8"/>
  <c r="F167" i="8"/>
  <c r="F159" i="8"/>
  <c r="F151" i="8"/>
  <c r="F143" i="8"/>
  <c r="F135" i="8"/>
  <c r="F127" i="8"/>
  <c r="F119" i="8"/>
  <c r="F111" i="8"/>
  <c r="F103" i="8"/>
  <c r="F95" i="8"/>
  <c r="F87" i="8"/>
  <c r="F391" i="8"/>
  <c r="F71" i="8"/>
  <c r="F63" i="8"/>
  <c r="F55" i="8"/>
  <c r="F47" i="8"/>
  <c r="F39" i="8"/>
  <c r="F31" i="8"/>
  <c r="F23" i="8"/>
  <c r="F15" i="8"/>
  <c r="F473" i="8"/>
  <c r="F409" i="8"/>
  <c r="F382" i="8"/>
  <c r="F374" i="8"/>
  <c r="F366" i="8"/>
  <c r="F358" i="8"/>
  <c r="F350" i="8"/>
  <c r="F342" i="8"/>
  <c r="F334" i="8"/>
  <c r="F326" i="8"/>
  <c r="F318" i="8"/>
  <c r="F310" i="8"/>
  <c r="F302" i="8"/>
  <c r="F294" i="8"/>
  <c r="F286" i="8"/>
  <c r="F278" i="8"/>
  <c r="F270" i="8"/>
  <c r="F262" i="8"/>
  <c r="F254" i="8"/>
  <c r="F246" i="8"/>
  <c r="F238" i="8"/>
  <c r="F230" i="8"/>
  <c r="F222" i="8"/>
  <c r="F214" i="8"/>
  <c r="F206" i="8"/>
  <c r="F198" i="8"/>
  <c r="F190" i="8"/>
  <c r="F182" i="8"/>
  <c r="F174" i="8"/>
  <c r="F166" i="8"/>
  <c r="F158" i="8"/>
  <c r="F150" i="8"/>
  <c r="F142" i="8"/>
  <c r="F134" i="8"/>
  <c r="F12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F6" i="8"/>
  <c r="F401" i="8"/>
  <c r="F398" i="8"/>
  <c r="F493" i="8"/>
  <c r="F485" i="8"/>
  <c r="F477" i="8"/>
  <c r="F469" i="8"/>
  <c r="F461" i="8"/>
  <c r="F453" i="8"/>
  <c r="F445" i="8"/>
  <c r="F437" i="8"/>
  <c r="F429" i="8"/>
  <c r="F421" i="8"/>
  <c r="F413" i="8"/>
  <c r="F405" i="8"/>
  <c r="F397" i="8"/>
  <c r="F389" i="8"/>
  <c r="F381" i="8"/>
  <c r="F373" i="8"/>
  <c r="F365" i="8"/>
  <c r="F357" i="8"/>
  <c r="F349" i="8"/>
  <c r="F341" i="8"/>
  <c r="F333" i="8"/>
  <c r="F325" i="8"/>
  <c r="F396" i="8"/>
  <c r="F309" i="8"/>
  <c r="F301" i="8"/>
  <c r="F293" i="8"/>
  <c r="F285" i="8"/>
  <c r="F277" i="8"/>
  <c r="F269" i="8"/>
  <c r="F261" i="8"/>
  <c r="F253" i="8"/>
  <c r="F245" i="8"/>
  <c r="F237" i="8"/>
  <c r="F229" i="8"/>
  <c r="F221" i="8"/>
  <c r="F213" i="8"/>
  <c r="F205" i="8"/>
  <c r="F197" i="8"/>
  <c r="F189" i="8"/>
  <c r="F181" i="8"/>
  <c r="F173" i="8"/>
  <c r="F165" i="8"/>
  <c r="F157" i="8"/>
  <c r="F149" i="8"/>
  <c r="F141" i="8"/>
  <c r="F133" i="8"/>
  <c r="F125" i="8"/>
  <c r="F117" i="8"/>
  <c r="F109" i="8"/>
  <c r="F101" i="8"/>
  <c r="F93" i="8"/>
  <c r="F85" i="8"/>
  <c r="F77" i="8"/>
  <c r="F69" i="8"/>
  <c r="F61" i="8"/>
  <c r="F53" i="8"/>
  <c r="F45" i="8"/>
  <c r="F37" i="8"/>
  <c r="F29" i="8"/>
  <c r="F21" i="8"/>
  <c r="F13" i="8"/>
  <c r="F5" i="8"/>
  <c r="F457" i="8"/>
  <c r="F393" i="8"/>
  <c r="F390" i="8"/>
  <c r="F492" i="8"/>
  <c r="F484" i="8"/>
  <c r="F476" i="8"/>
  <c r="F468" i="8"/>
  <c r="F460" i="8"/>
  <c r="F452" i="8"/>
  <c r="F444" i="8"/>
  <c r="F436" i="8"/>
  <c r="F428" i="8"/>
  <c r="F420" i="8"/>
  <c r="F412" i="8"/>
  <c r="F404" i="8"/>
  <c r="F290" i="8"/>
  <c r="F388" i="8"/>
  <c r="F380" i="8"/>
  <c r="F372" i="8"/>
  <c r="F364" i="8"/>
  <c r="F356" i="8"/>
  <c r="F348" i="8"/>
  <c r="F340" i="8"/>
  <c r="F332" i="8"/>
  <c r="F324" i="8"/>
  <c r="F316" i="8"/>
  <c r="F308" i="8"/>
  <c r="F300" i="8"/>
  <c r="F292" i="8"/>
  <c r="F284" i="8"/>
  <c r="F276" i="8"/>
  <c r="F268" i="8"/>
  <c r="F371" i="8"/>
  <c r="F252" i="8"/>
  <c r="F244" i="8"/>
  <c r="F236" i="8"/>
  <c r="F228" i="8"/>
  <c r="F220" i="8"/>
  <c r="F212" i="8"/>
  <c r="F204" i="8"/>
  <c r="F196" i="8"/>
  <c r="F188" i="8"/>
  <c r="F180" i="8"/>
  <c r="F172" i="8"/>
  <c r="F164" i="8"/>
  <c r="F156" i="8"/>
  <c r="F148" i="8"/>
  <c r="F140" i="8"/>
  <c r="F132" i="8"/>
  <c r="F124" i="8"/>
  <c r="F116" i="8"/>
  <c r="F108" i="8"/>
  <c r="F100" i="8"/>
  <c r="F92" i="8"/>
  <c r="F84" i="8"/>
  <c r="F76" i="8"/>
  <c r="F68" i="8"/>
  <c r="F60" i="8"/>
  <c r="F52" i="8"/>
  <c r="F44" i="8"/>
  <c r="F36" i="8"/>
  <c r="F28" i="8"/>
  <c r="F20" i="8"/>
  <c r="F12" i="8"/>
  <c r="F449" i="8"/>
  <c r="F467" i="8"/>
  <c r="F459" i="8"/>
  <c r="F451" i="8"/>
  <c r="F443" i="8"/>
  <c r="F435" i="8"/>
  <c r="F427" i="8"/>
  <c r="F419" i="8"/>
  <c r="F411" i="8"/>
  <c r="F403" i="8"/>
  <c r="F395" i="8"/>
  <c r="F387" i="8"/>
  <c r="F379" i="8"/>
  <c r="F79" i="8"/>
  <c r="F363" i="8"/>
  <c r="F355" i="8"/>
  <c r="F347" i="8"/>
  <c r="F339" i="8"/>
  <c r="F331" i="8"/>
  <c r="F323" i="8"/>
  <c r="F315" i="8"/>
  <c r="F307" i="8"/>
  <c r="F299" i="8"/>
  <c r="F291" i="8"/>
  <c r="F283" i="8"/>
  <c r="F275" i="8"/>
  <c r="F267" i="8"/>
  <c r="F259" i="8"/>
  <c r="F251" i="8"/>
  <c r="F243" i="8"/>
  <c r="F235" i="8"/>
  <c r="F227" i="8"/>
  <c r="F219" i="8"/>
  <c r="F211" i="8"/>
  <c r="F203" i="8"/>
  <c r="F195" i="8"/>
  <c r="F187" i="8"/>
  <c r="F179" i="8"/>
  <c r="F171" i="8"/>
  <c r="F163" i="8"/>
  <c r="F155" i="8"/>
  <c r="F147" i="8"/>
  <c r="F139" i="8"/>
  <c r="F131" i="8"/>
  <c r="F123" i="8"/>
  <c r="F115" i="8"/>
  <c r="F107" i="8"/>
  <c r="F99" i="8"/>
  <c r="F91" i="8"/>
  <c r="F83" i="8"/>
  <c r="F75" i="8"/>
  <c r="F67" i="8"/>
  <c r="F59" i="8"/>
  <c r="F51" i="8"/>
  <c r="F43" i="8"/>
  <c r="F35" i="8"/>
  <c r="F27" i="8"/>
  <c r="F19" i="8"/>
  <c r="F11" i="8"/>
  <c r="F257" i="8"/>
  <c r="F249" i="8"/>
  <c r="F273" i="8"/>
  <c r="F25" i="8"/>
  <c r="F33" i="8"/>
  <c r="F49" i="8"/>
  <c r="F65" i="8"/>
  <c r="F81" i="8"/>
  <c r="F97" i="8"/>
  <c r="F113" i="8"/>
  <c r="F129" i="8"/>
  <c r="F145" i="8"/>
  <c r="F161" i="8"/>
  <c r="F209" i="8"/>
  <c r="F233" i="8"/>
  <c r="F265" i="8"/>
  <c r="F289" i="8"/>
  <c r="F321" i="8"/>
  <c r="F337" i="8"/>
  <c r="F353" i="8"/>
  <c r="F369" i="8"/>
  <c r="F385" i="8"/>
  <c r="F3" i="8"/>
  <c r="F17" i="8"/>
  <c r="F41" i="8"/>
  <c r="F57" i="8"/>
  <c r="F73" i="8"/>
  <c r="F89" i="8"/>
  <c r="F105" i="8"/>
  <c r="F121" i="8"/>
  <c r="F137" i="8"/>
  <c r="F153" i="8"/>
  <c r="F169" i="8"/>
  <c r="F177" i="8"/>
  <c r="F185" i="8"/>
  <c r="F193" i="8"/>
  <c r="F201" i="8"/>
  <c r="F217" i="8"/>
  <c r="F225" i="8"/>
  <c r="F241" i="8"/>
  <c r="F281" i="8"/>
  <c r="F313" i="8"/>
  <c r="F329" i="8"/>
  <c r="F345" i="8"/>
  <c r="F361" i="8"/>
  <c r="F377" i="8"/>
  <c r="F441" i="8"/>
  <c r="F297" i="8"/>
  <c r="F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3E386-DFFE-4E45-AFB7-781363E75746}" keepAlive="1" name="Zapytanie — pesele" description="Połączenie z zapytaniem „pesele” w skoroszycie." type="5" refreshedVersion="0" background="1">
    <dbPr connection="Provider=Microsoft.Mashup.OleDb.1;Data Source=$Workbook$;Location=pesele;Extended Properties=&quot;&quot;" command="SELECT * FROM [pesele]"/>
  </connection>
  <connection id="2" xr16:uid="{A95CE60D-C010-49BD-AC9C-91E35F7022C0}" keepAlive="1" name="Zapytanie — pesele (2)" description="Połączenie z zapytaniem „pesele (2)” w skoroszycie." type="5" refreshedVersion="7" background="1" saveData="1">
    <dbPr connection="Provider=Microsoft.Mashup.OleDb.1;Data Source=$Workbook$;Location=&quot;pesele (2)&quot;;Extended Properties=&quot;&quot;" command="SELECT * FROM [pesele (2)]"/>
  </connection>
  <connection id="3" xr16:uid="{EF687DD0-1964-4D1B-9A65-19DB3D7BFC24}" keepAlive="1" name="Zapytanie — pesele (3)" description="Połączenie z zapytaniem „pesele (3)” w skoroszycie." type="5" refreshedVersion="7" background="1" saveData="1">
    <dbPr connection="Provider=Microsoft.Mashup.OleDb.1;Data Source=$Workbook$;Location=&quot;pesele (3)&quot;;Extended Properties=&quot;&quot;" command="SELECT * FROM [pesele (3)]"/>
  </connection>
  <connection id="4" xr16:uid="{66D13301-D3B4-44A7-A166-1E02CDAA3876}" keepAlive="1" name="Zapytanie — pesele (4)" description="Połączenie z zapytaniem „pesele (4)” w skoroszycie." type="5" refreshedVersion="7" background="1" saveData="1">
    <dbPr connection="Provider=Microsoft.Mashup.OleDb.1;Data Source=$Workbook$;Location=&quot;pesele (4)&quot;;Extended Properties=&quot;&quot;" command="SELECT * FROM [pesele (4)]"/>
  </connection>
  <connection id="5" xr16:uid="{BD0C7720-4795-48DC-8FEF-A27FE9B4D94D}" keepAlive="1" name="Zapytanie — pesele (5)" description="Połączenie z zapytaniem „pesele (5)” w skoroszycie." type="5" refreshedVersion="7" background="1" saveData="1">
    <dbPr connection="Provider=Microsoft.Mashup.OleDb.1;Data Source=$Workbook$;Location=&quot;pesele (5)&quot;;Extended Properties=&quot;&quot;" command="SELECT * FROM [pesele (5)]"/>
  </connection>
  <connection id="6" xr16:uid="{D6DBE30F-C0BA-4FA6-A0D9-9C882D6C5CDA}" keepAlive="1" name="Zapytanie — pesele (6)" description="Połączenie z zapytaniem „pesele (6)” w skoroszycie." type="5" refreshedVersion="7" background="1" saveData="1">
    <dbPr connection="Provider=Microsoft.Mashup.OleDb.1;Data Source=$Workbook$;Location=&quot;pesele (6)&quot;;Extended Properties=&quot;&quot;" command="SELECT * FROM [pesele (6)]"/>
  </connection>
  <connection id="7" xr16:uid="{5DE8F4C2-2621-4401-B889-47832D99C041}" keepAlive="1" name="Zapytanie — pesele (7)" description="Połączenie z zapytaniem „pesele (7)” w skoroszycie." type="5" refreshedVersion="7" background="1" saveData="1">
    <dbPr connection="Provider=Microsoft.Mashup.OleDb.1;Data Source=$Workbook$;Location=&quot;pesele (7)&quot;;Extended Properties=&quot;&quot;" command="SELECT * FROM [pesele (7)]"/>
  </connection>
  <connection id="8" xr16:uid="{B543B35E-2636-4A11-B3F8-E64C77EDC687}" keepAlive="1" name="Zapytanie — pesele (8)" description="Połączenie z zapytaniem „pesele (8)” w skoroszycie." type="5" refreshedVersion="7" background="1" saveData="1">
    <dbPr connection="Provider=Microsoft.Mashup.OleDb.1;Data Source=$Workbook$;Location=&quot;pesele (8)&quot;;Extended Properties=&quot;&quot;" command="SELECT * FROM [pesele (8)]"/>
  </connection>
  <connection id="9" xr16:uid="{C486B087-29F4-4E58-8E0C-3DA7EF3FF5DA}" keepAlive="1" name="Zapytanie — pesele (9)" description="Połączenie z zapytaniem „pesele (9)” w skoroszycie." type="5" refreshedVersion="7" background="1" saveData="1">
    <dbPr connection="Provider=Microsoft.Mashup.OleDb.1;Data Source=$Workbook$;Location=&quot;pesele (9)&quot;;Extended Properties=&quot;&quot;" command="SELECT * FROM [pesele (9)]"/>
  </connection>
</connections>
</file>

<file path=xl/sharedStrings.xml><?xml version="1.0" encoding="utf-8"?>
<sst xmlns="http://schemas.openxmlformats.org/spreadsheetml/2006/main" count="9182" uniqueCount="1175">
  <si>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</si>
  <si>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</si>
  <si>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</si>
  <si>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</si>
  <si>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</si>
  <si>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</si>
  <si>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</si>
  <si>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</si>
  <si>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</si>
  <si>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</si>
  <si>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</si>
  <si>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</si>
  <si>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</si>
  <si>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</si>
  <si>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</si>
  <si>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</si>
  <si>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</si>
  <si>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</si>
  <si>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</si>
  <si>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</si>
  <si>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</si>
  <si>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</si>
  <si>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</si>
  <si>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</si>
  <si>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</si>
  <si>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</si>
  <si>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</si>
  <si>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</si>
  <si>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</si>
  <si>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</si>
  <si>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</si>
  <si>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</si>
  <si>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</si>
  <si>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</si>
  <si>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</si>
  <si>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</si>
  <si>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</si>
  <si>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</si>
  <si>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</si>
  <si>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</si>
  <si>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</si>
  <si>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</si>
  <si>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</si>
  <si>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</si>
  <si>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</si>
  <si>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</si>
  <si>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</si>
  <si>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</si>
  <si>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</si>
  <si>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</si>
  <si>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</si>
  <si>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</si>
  <si>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</si>
  <si>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</si>
  <si>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</si>
  <si>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</si>
  <si>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</si>
  <si>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</si>
  <si>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</si>
  <si>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</si>
  <si>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</si>
  <si>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</si>
  <si>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</si>
  <si>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</si>
  <si>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</si>
  <si>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</si>
  <si>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</si>
  <si>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</si>
  <si>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</si>
  <si>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</si>
  <si>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</si>
  <si>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</si>
  <si>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</si>
  <si>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</si>
  <si>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</si>
  <si>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</si>
  <si>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</si>
  <si>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</si>
  <si>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</si>
  <si>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</si>
  <si>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</si>
  <si>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</si>
  <si>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</si>
  <si>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</si>
  <si>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</si>
  <si>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</si>
  <si>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</si>
  <si>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</si>
  <si>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</si>
  <si>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</si>
  <si>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</si>
  <si>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</si>
  <si>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</si>
  <si>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</si>
  <si>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</si>
  <si>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</si>
  <si>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</si>
  <si>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</si>
  <si>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</si>
  <si>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</si>
  <si>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</si>
  <si>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</si>
  <si>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</si>
  <si>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</si>
  <si>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</si>
  <si>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</si>
  <si>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</si>
  <si>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</si>
  <si>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</si>
  <si>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</si>
  <si>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</si>
  <si>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</si>
  <si>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</si>
  <si>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</si>
  <si>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</si>
  <si>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</si>
  <si>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</si>
  <si>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</si>
  <si>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</si>
  <si>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</si>
  <si>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</si>
  <si>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</si>
  <si>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</si>
  <si>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</si>
  <si>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</si>
  <si>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</si>
  <si>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</si>
  <si>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</si>
  <si>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</si>
  <si>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</si>
  <si>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</si>
  <si>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</si>
  <si>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</si>
  <si>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</si>
  <si>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</si>
  <si>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</si>
  <si>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</si>
  <si>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</si>
  <si>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</si>
  <si>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</si>
  <si>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</si>
  <si>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</si>
  <si>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</si>
  <si>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</si>
  <si>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</si>
  <si>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</si>
  <si>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</si>
  <si>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</si>
  <si>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</si>
  <si>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</si>
  <si>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</si>
  <si>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</si>
  <si>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</si>
  <si>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</si>
  <si>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</si>
  <si>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</si>
  <si>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</si>
  <si>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</si>
  <si>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</si>
  <si>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</si>
  <si>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</si>
  <si>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</si>
  <si>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</si>
  <si>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</si>
  <si>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</si>
  <si>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</si>
  <si>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</si>
  <si>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</si>
  <si>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</si>
  <si>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</si>
  <si>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</si>
  <si>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</si>
  <si>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</si>
  <si>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</si>
  <si>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</si>
  <si>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</si>
  <si>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</si>
  <si>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</si>
  <si>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</si>
  <si>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</si>
  <si>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</si>
  <si>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</si>
  <si>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</si>
  <si>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</si>
  <si>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</si>
  <si>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</si>
  <si>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</si>
  <si>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</si>
  <si>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</si>
  <si>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</si>
  <si>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</si>
  <si>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</si>
  <si>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</si>
  <si>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</si>
  <si>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</si>
  <si>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</si>
  <si>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</si>
  <si>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</si>
  <si>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</si>
  <si>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</si>
  <si>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</si>
  <si>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</si>
  <si>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</si>
  <si>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</si>
  <si>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</si>
  <si>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</si>
  <si>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</si>
  <si>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</si>
  <si>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</si>
  <si>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</si>
  <si>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</si>
  <si>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</si>
  <si>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</si>
  <si>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</si>
  <si>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</si>
  <si>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</si>
  <si>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</si>
  <si>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</si>
  <si>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</si>
  <si>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</si>
  <si>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</si>
  <si>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</si>
  <si>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</si>
  <si>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</si>
  <si>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</si>
  <si>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</si>
  <si>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</si>
  <si>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</si>
  <si>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</si>
  <si>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</si>
  <si>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</si>
  <si>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</si>
  <si>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</si>
  <si>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</si>
  <si>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</si>
  <si>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</si>
  <si>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</si>
  <si>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</si>
  <si>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</si>
  <si>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</si>
  <si>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</si>
  <si>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</si>
  <si>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</si>
  <si>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</si>
  <si>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</si>
  <si>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</si>
  <si>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</si>
  <si>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</si>
  <si>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</si>
  <si>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</si>
  <si>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</si>
  <si>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</si>
  <si>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</si>
  <si>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</si>
  <si>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</si>
  <si>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</si>
  <si>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</si>
  <si>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</si>
  <si>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</si>
  <si>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</si>
  <si>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</si>
  <si>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</si>
  <si>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</si>
  <si>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</si>
  <si>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</si>
  <si>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</si>
  <si>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</si>
  <si>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</si>
  <si>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</si>
  <si>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</si>
  <si>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</si>
  <si>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</si>
  <si>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</si>
  <si>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</si>
  <si>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</si>
  <si>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</si>
  <si>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</si>
  <si>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</si>
  <si>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</si>
  <si>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</si>
  <si>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</si>
  <si>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</si>
  <si>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</si>
  <si>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</si>
  <si>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</si>
  <si>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</si>
  <si>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</si>
  <si>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</si>
  <si>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</si>
  <si>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</si>
  <si>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</si>
  <si>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</si>
  <si>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</si>
  <si>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</si>
  <si>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</si>
  <si>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</si>
  <si>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</si>
  <si>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</si>
  <si>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</si>
  <si>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</si>
  <si>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</si>
  <si>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</si>
  <si>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</si>
  <si>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</si>
  <si>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</si>
  <si>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</si>
  <si>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</si>
  <si>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</si>
  <si>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</si>
  <si>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</si>
  <si>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</si>
  <si>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</si>
  <si>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</si>
  <si>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</si>
  <si>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</si>
  <si>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</si>
  <si>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</si>
  <si>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</si>
  <si>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</si>
  <si>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</si>
  <si>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</si>
  <si>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</si>
  <si>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</si>
  <si>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</si>
  <si>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</si>
  <si>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</si>
  <si>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</si>
  <si>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</si>
  <si>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</si>
  <si>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</si>
  <si>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</si>
  <si>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</si>
  <si>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</si>
  <si>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</si>
  <si>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</si>
  <si>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</si>
  <si>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</si>
  <si>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</si>
  <si>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</si>
  <si>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</si>
  <si>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</si>
  <si>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</si>
  <si>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</si>
  <si>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</si>
  <si>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</si>
  <si>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</si>
  <si>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</si>
  <si>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</si>
  <si>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</si>
  <si>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</si>
  <si>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</si>
  <si>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</si>
  <si>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</si>
  <si>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</si>
  <si>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</si>
  <si>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</si>
  <si>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</si>
  <si>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</si>
  <si>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</si>
  <si>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</si>
  <si>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</si>
  <si>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</si>
  <si>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</si>
  <si>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</si>
  <si>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</si>
  <si>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</si>
  <si>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</si>
  <si>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</si>
  <si>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</si>
  <si>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</si>
  <si>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</si>
  <si>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</si>
  <si>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</si>
  <si>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</si>
  <si>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</si>
  <si>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</si>
  <si>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</si>
  <si>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</si>
  <si>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</si>
  <si>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</si>
  <si>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</si>
  <si>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</si>
  <si>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</si>
  <si>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</si>
  <si>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</si>
  <si>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</si>
  <si>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</si>
  <si>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</si>
  <si>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</si>
  <si>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</si>
  <si>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</si>
  <si>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</si>
  <si>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</si>
  <si>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</si>
  <si>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</si>
  <si>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</si>
  <si>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</si>
  <si>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</si>
  <si>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</si>
  <si>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</si>
  <si>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</si>
  <si>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</si>
  <si>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</si>
  <si>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</si>
  <si>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</si>
  <si>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</si>
  <si>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</si>
  <si>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</si>
  <si>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</si>
  <si>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</si>
  <si>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</si>
  <si>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</si>
  <si>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</si>
  <si>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</si>
  <si>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</si>
  <si>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</si>
  <si>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</si>
  <si>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</si>
  <si>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</si>
  <si>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</si>
  <si>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</si>
  <si>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</si>
  <si>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</si>
  <si>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</si>
  <si>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</si>
  <si>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</si>
  <si>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</si>
  <si>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</si>
  <si>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</si>
  <si>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</si>
  <si>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</si>
  <si>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</si>
  <si>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</si>
  <si>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</si>
  <si>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</si>
  <si>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</si>
  <si>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</si>
  <si>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</si>
  <si>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</si>
  <si>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</si>
  <si>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</si>
  <si>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</si>
  <si>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</si>
  <si>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</si>
  <si>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</si>
  <si>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</si>
  <si>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</si>
  <si>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</si>
  <si>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</si>
  <si>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</si>
  <si>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</si>
  <si>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</si>
  <si>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</si>
  <si>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</si>
  <si>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</si>
  <si>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</si>
  <si>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</si>
  <si>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</si>
  <si>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</si>
  <si>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</si>
  <si>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</si>
  <si>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</si>
  <si>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</si>
  <si>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</si>
  <si>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</si>
  <si>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</si>
  <si>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</si>
  <si>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</si>
  <si>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</si>
  <si>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</si>
  <si>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</si>
  <si>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</si>
  <si>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</si>
  <si>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</si>
  <si>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</si>
  <si>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</si>
  <si>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</si>
  <si>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</si>
  <si>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</si>
  <si>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</si>
  <si>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</si>
  <si>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</si>
  <si>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</si>
  <si>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</si>
  <si>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</si>
  <si>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</si>
  <si>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</si>
  <si>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</si>
  <si>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</si>
  <si>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</si>
  <si>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</si>
  <si>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</si>
  <si>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</si>
  <si>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</si>
  <si>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</si>
  <si>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</si>
  <si>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</si>
  <si>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</si>
  <si>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</si>
  <si>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</si>
  <si>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</si>
  <si>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</si>
  <si>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</si>
  <si>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</si>
  <si>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</si>
  <si>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</si>
  <si>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</si>
  <si>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</si>
  <si>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</si>
  <si>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</si>
  <si>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</si>
  <si>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</si>
  <si>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</si>
  <si>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</si>
  <si>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</si>
  <si>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</si>
  <si>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</si>
  <si>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</si>
  <si>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</si>
  <si>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</si>
  <si>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</si>
  <si>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</si>
  <si>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</si>
  <si>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</si>
  <si>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</si>
  <si>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</si>
  <si>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</si>
  <si>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</si>
  <si>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</si>
  <si>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</si>
  <si>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</si>
  <si>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</si>
  <si>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</si>
  <si>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</si>
  <si>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</si>
  <si>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</si>
  <si>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</si>
  <si>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</si>
  <si>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</si>
  <si>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</si>
  <si>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</si>
  <si>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</si>
  <si>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</si>
  <si>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</si>
  <si>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</si>
  <si>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</si>
  <si>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</si>
  <si>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</si>
  <si>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</si>
  <si>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</si>
  <si>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</si>
  <si>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</si>
  <si>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</si>
  <si>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</si>
  <si>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</si>
  <si>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</si>
  <si>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</si>
  <si>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</si>
  <si>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</si>
  <si>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</si>
  <si>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</si>
  <si>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</si>
  <si>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</si>
  <si>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</si>
  <si>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</si>
  <si>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</si>
  <si>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</si>
  <si>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</si>
  <si>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</si>
  <si>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</si>
  <si>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</si>
  <si>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</si>
  <si>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</si>
  <si>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</si>
  <si>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</si>
  <si>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</si>
  <si>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</si>
  <si>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</si>
  <si>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</si>
  <si>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</si>
  <si>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</si>
  <si>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</si>
  <si>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</si>
  <si>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</si>
  <si>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</si>
  <si>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</si>
  <si>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</si>
  <si>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</si>
  <si>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</si>
  <si>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</si>
  <si>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</si>
  <si>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</si>
  <si>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</si>
  <si>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</si>
  <si>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</si>
  <si>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</si>
  <si>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</si>
  <si>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</si>
  <si>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</si>
  <si>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</si>
  <si>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</si>
  <si>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</si>
  <si>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</si>
  <si>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</si>
  <si>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</si>
  <si>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</si>
  <si>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</si>
  <si>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</si>
  <si>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</si>
  <si>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</si>
  <si>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</si>
  <si>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</si>
  <si>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</si>
  <si>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</si>
  <si>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</si>
  <si>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</si>
  <si>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</si>
  <si>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</si>
  <si>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</si>
  <si>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</si>
  <si>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</si>
  <si>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</si>
  <si>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</si>
  <si>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</si>
  <si>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</si>
  <si>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</si>
  <si>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</si>
  <si>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</si>
  <si>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</si>
  <si>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</si>
  <si>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</si>
  <si>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</si>
  <si>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</si>
  <si>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</si>
  <si>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</si>
  <si>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</si>
  <si>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</si>
  <si>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</si>
  <si>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</si>
  <si>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</si>
  <si>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</si>
  <si>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</si>
  <si>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</si>
  <si>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</si>
  <si>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</si>
  <si>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</si>
  <si>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</si>
  <si>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</si>
  <si>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</si>
  <si>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</si>
  <si>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</si>
  <si>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</si>
  <si>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</si>
  <si>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</si>
  <si>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</si>
  <si>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</si>
  <si>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</si>
  <si>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</si>
  <si>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</si>
  <si>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</si>
  <si>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</si>
  <si>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</si>
  <si>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</si>
  <si>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</si>
  <si>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</si>
  <si>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</si>
  <si>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</si>
  <si>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</si>
  <si>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</si>
  <si>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</si>
  <si>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</si>
  <si>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</si>
  <si>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</si>
  <si>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</si>
  <si>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</si>
  <si>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</si>
  <si>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</si>
  <si>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</si>
  <si>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</si>
  <si>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</si>
  <si>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</si>
  <si>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</si>
  <si>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</si>
  <si>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</si>
  <si>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</si>
  <si>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</si>
  <si>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</si>
  <si>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</si>
  <si>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</si>
  <si>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</si>
  <si>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</si>
  <si>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</si>
  <si>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</si>
  <si>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</si>
  <si>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</si>
  <si>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</si>
  <si>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</si>
  <si>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</si>
  <si>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</si>
  <si>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</si>
  <si>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</si>
  <si>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</si>
  <si>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</si>
  <si>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</si>
  <si>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</si>
  <si>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</si>
  <si>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</si>
  <si>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</si>
  <si>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</si>
  <si>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</si>
  <si>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</si>
  <si>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</si>
  <si>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</si>
  <si>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</si>
  <si>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</si>
  <si>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</si>
  <si>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</si>
  <si>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</si>
  <si>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</si>
  <si>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</si>
  <si>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</si>
  <si>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</si>
  <si>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</si>
  <si>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</si>
  <si>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</si>
  <si>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</si>
  <si>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</si>
  <si>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</si>
  <si>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</si>
  <si>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</si>
  <si>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</si>
  <si>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</si>
  <si>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</si>
  <si>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</si>
  <si>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</si>
  <si>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</si>
  <si>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</si>
  <si>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</si>
  <si>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</si>
  <si>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</si>
  <si>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</si>
  <si>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</si>
  <si>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</si>
  <si>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</si>
  <si>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</si>
  <si>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</si>
  <si>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</si>
  <si>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</si>
  <si>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</si>
  <si>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</si>
  <si>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</si>
  <si>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</si>
  <si>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</si>
  <si>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</si>
  <si>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</si>
  <si>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</si>
  <si>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</si>
  <si>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</si>
  <si>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</si>
  <si>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</si>
  <si>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</si>
  <si>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</si>
  <si>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</si>
  <si>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</si>
  <si>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</si>
  <si>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</si>
  <si>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</si>
  <si>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</si>
  <si>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</si>
  <si>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</si>
  <si>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</si>
  <si>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</si>
  <si>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</si>
  <si>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</si>
  <si>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</si>
  <si>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</si>
  <si>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</si>
  <si>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</si>
  <si>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</si>
  <si>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</si>
  <si>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</si>
  <si>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</si>
  <si>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</si>
  <si>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</si>
  <si>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</si>
  <si>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</si>
  <si>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</si>
  <si>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</si>
  <si>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</si>
  <si>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</si>
  <si>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</si>
  <si>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</si>
  <si>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</si>
  <si>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</si>
  <si>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</si>
  <si>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</si>
  <si>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</si>
  <si>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</si>
  <si>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</si>
  <si>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</si>
  <si>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</si>
  <si>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</si>
  <si>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</si>
  <si>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</si>
  <si>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</si>
  <si>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</si>
  <si>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</si>
  <si>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</si>
  <si>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</si>
  <si>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</si>
  <si>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</si>
  <si>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</si>
  <si>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</si>
  <si>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</si>
  <si>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</si>
  <si>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</si>
  <si>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</si>
  <si>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</si>
  <si>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</si>
  <si>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</si>
  <si>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</si>
  <si>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</si>
  <si>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</si>
  <si>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</si>
  <si>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</si>
  <si>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</si>
  <si>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</si>
  <si>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</si>
  <si>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</si>
  <si>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</si>
  <si>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</si>
  <si>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</si>
  <si>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</si>
  <si>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</si>
  <si>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</si>
  <si>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</si>
  <si>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</si>
  <si>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</si>
  <si>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</si>
  <si>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</si>
  <si>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</si>
  <si>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</si>
  <si>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</si>
  <si>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</si>
  <si>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</si>
  <si>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</si>
  <si>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</si>
  <si>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</si>
  <si>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</si>
  <si>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</si>
  <si>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</si>
  <si>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</si>
  <si>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</si>
  <si>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</si>
  <si>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</si>
  <si>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</si>
  <si>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</si>
  <si>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</si>
  <si>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</si>
  <si>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</si>
  <si>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</si>
  <si>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</si>
  <si>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</si>
  <si>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</si>
  <si>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</si>
  <si>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</si>
  <si>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</si>
  <si>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</si>
  <si>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</si>
  <si>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</si>
  <si>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</si>
  <si>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</si>
  <si>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</si>
  <si>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</si>
  <si>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</si>
  <si>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</si>
  <si>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</si>
  <si>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</si>
  <si>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</si>
  <si>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</si>
  <si>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</si>
  <si>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</si>
  <si>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</si>
  <si>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</si>
  <si>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</si>
  <si>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</si>
  <si>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</si>
  <si>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</si>
  <si>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</si>
  <si>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</si>
  <si>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</si>
  <si>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</si>
  <si>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</si>
  <si>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</si>
  <si>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</si>
  <si>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</si>
  <si>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</si>
  <si>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</si>
  <si>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</si>
  <si>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</si>
  <si>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</si>
  <si>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</si>
  <si>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</si>
  <si>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</si>
  <si>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</si>
  <si>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</si>
  <si>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</si>
  <si>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</si>
  <si>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</si>
  <si>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</si>
  <si>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</si>
  <si>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</si>
  <si>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</si>
  <si>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</si>
  <si>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</si>
  <si>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</si>
  <si>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</si>
  <si>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</si>
  <si>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</si>
  <si>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</si>
  <si>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</si>
  <si>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</si>
  <si>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</si>
  <si>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</si>
  <si>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</si>
  <si>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</si>
  <si>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</si>
  <si>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</si>
  <si>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</si>
  <si>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</si>
  <si>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</si>
  <si>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</si>
  <si>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</si>
  <si>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</si>
  <si>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</si>
  <si>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</si>
  <si>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</si>
  <si>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</si>
  <si>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</si>
  <si>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</si>
  <si>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</si>
  <si>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</si>
  <si>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</si>
  <si>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</si>
  <si>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</si>
  <si>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</si>
  <si>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</si>
  <si>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</si>
  <si>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</si>
  <si>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</si>
  <si>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</si>
  <si>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</si>
  <si>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</si>
  <si>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</si>
  <si>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</si>
  <si>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</si>
  <si>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</si>
  <si>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</si>
  <si>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</si>
  <si>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</si>
  <si>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</si>
  <si>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</si>
  <si>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</si>
  <si>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</si>
  <si>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</si>
  <si>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</si>
  <si>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</si>
  <si>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</si>
  <si>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</si>
  <si>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</si>
  <si>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</si>
  <si>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</si>
  <si>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</si>
  <si>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</si>
  <si>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</si>
  <si>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</si>
  <si>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</si>
  <si>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</si>
  <si>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</si>
  <si>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</si>
  <si>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</si>
  <si>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</si>
  <si>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</si>
  <si>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</si>
  <si>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</si>
  <si>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</si>
  <si>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</si>
  <si>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</si>
  <si>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</si>
  <si>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</si>
  <si>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</si>
  <si>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</si>
  <si>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</si>
  <si>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</si>
  <si>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</si>
  <si>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</si>
  <si>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</si>
  <si>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</si>
  <si>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</si>
  <si>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</si>
  <si>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</si>
  <si>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</si>
  <si>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</si>
  <si>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</si>
  <si>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</si>
  <si>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</si>
  <si>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</si>
  <si>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</si>
  <si>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</si>
  <si>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</si>
  <si>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</si>
  <si>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</si>
  <si>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</si>
  <si>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</si>
  <si>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</si>
  <si>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</si>
  <si>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</si>
  <si>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</si>
  <si>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</si>
  <si>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</si>
  <si>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</si>
  <si>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</si>
  <si>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</si>
  <si>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</si>
  <si>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</si>
  <si>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</si>
  <si>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</si>
  <si>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</si>
  <si>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</si>
  <si>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</si>
  <si>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</si>
  <si>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</si>
  <si>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</si>
  <si>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</si>
  <si>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</si>
  <si>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</si>
  <si>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</si>
  <si>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</si>
  <si>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</si>
  <si>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</si>
  <si>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</si>
  <si>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</si>
  <si>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</si>
  <si>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</si>
  <si>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</si>
  <si>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</si>
  <si>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</si>
  <si>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</si>
  <si>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</si>
  <si>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</si>
  <si>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</si>
  <si>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</si>
  <si>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</si>
  <si>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</si>
  <si>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</si>
  <si>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</si>
  <si>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</si>
  <si>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</si>
  <si>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</si>
  <si>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</si>
  <si>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</si>
  <si>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</si>
  <si>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</si>
  <si>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</si>
  <si>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</si>
  <si>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</si>
  <si>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</si>
  <si>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</si>
  <si>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</si>
  <si>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</si>
  <si>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</si>
  <si>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</si>
  <si>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</si>
  <si>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</si>
  <si>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</si>
  <si>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</si>
  <si>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</si>
  <si>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</si>
  <si>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</si>
  <si>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</si>
  <si>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</si>
  <si>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</si>
  <si>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</si>
  <si>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</si>
  <si>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</si>
  <si>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</si>
  <si>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</si>
  <si>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</si>
  <si>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</si>
  <si>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</si>
  <si>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</si>
  <si>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</si>
  <si>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</si>
  <si>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</si>
  <si>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</si>
  <si>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</si>
  <si>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</si>
  <si>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</si>
  <si>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</si>
  <si>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</si>
  <si>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</si>
  <si>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</si>
  <si>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</si>
  <si>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</si>
  <si>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</si>
  <si>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</si>
  <si>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</si>
  <si>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</si>
  <si>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</si>
  <si>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</si>
  <si>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</si>
  <si>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</si>
  <si>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</si>
  <si>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</si>
  <si>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</si>
  <si>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</si>
  <si>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</si>
  <si>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</si>
  <si>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</si>
  <si>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</si>
  <si>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</si>
  <si>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</si>
  <si>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</si>
  <si>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</si>
  <si>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</si>
  <si>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</si>
  <si>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</si>
  <si>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plec</t>
  </si>
  <si>
    <t>ostatnia literka</t>
  </si>
  <si>
    <t>ile takich samych</t>
  </si>
  <si>
    <t>nazwisko i imie</t>
  </si>
  <si>
    <t>PORZADKOWA</t>
  </si>
  <si>
    <t>numer miesiaca</t>
  </si>
  <si>
    <t>miesiac</t>
  </si>
  <si>
    <t>nr</t>
  </si>
  <si>
    <t>styczeń</t>
  </si>
  <si>
    <t xml:space="preserve">luty 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</si>
  <si>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</si>
  <si>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</si>
  <si>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</si>
  <si>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</si>
  <si>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</si>
  <si>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</si>
  <si>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</si>
  <si>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</si>
  <si>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</si>
  <si>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</si>
  <si>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miesiac slownie</t>
  </si>
  <si>
    <t>Etykiety wierszy</t>
  </si>
  <si>
    <t>Suma końcowa</t>
  </si>
  <si>
    <t>liczba osob</t>
  </si>
  <si>
    <t>id</t>
  </si>
  <si>
    <t>ile razy wystepuje</t>
  </si>
  <si>
    <t>AWie3</t>
  </si>
  <si>
    <t>AWit4</t>
  </si>
  <si>
    <t>AWoj0</t>
  </si>
  <si>
    <t>AWoj2</t>
  </si>
  <si>
    <t>AWoj8</t>
  </si>
  <si>
    <t>BWas9</t>
  </si>
  <si>
    <t>JPod4</t>
  </si>
  <si>
    <t>KMic2</t>
  </si>
  <si>
    <t>LMar4</t>
  </si>
  <si>
    <t>MKoc9</t>
  </si>
  <si>
    <t>MKor0</t>
  </si>
  <si>
    <t>MKow4</t>
  </si>
  <si>
    <t>MLub7</t>
  </si>
  <si>
    <t>NJak2</t>
  </si>
  <si>
    <t>NJan3</t>
  </si>
  <si>
    <t>NJan6</t>
  </si>
  <si>
    <t>SCie9</t>
  </si>
  <si>
    <t>SDab7</t>
  </si>
  <si>
    <t>ZAda1</t>
  </si>
  <si>
    <t>m</t>
  </si>
  <si>
    <t>k</t>
  </si>
  <si>
    <t>Suma z ile razy wystepuje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</si>
</sst>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0" xfId="0" applyNumberFormat="1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ny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[Numery PESEL.xlsx]4)!Tabela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osob urodzonych w poszczegolnych miesiacach</a:t>
            </a:r>
            <a:endParaRPr lang="en-US"/>
          </a:p>
        </c:rich>
      </c:tx>
      <c:layout>
        <c:manualLayout>
          <c:xMode val="edge"/>
          <c:yMode val="edge"/>
          <c:x val="0.1646708643388666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'4)'!$J$17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'4)'!$I$18:$I$30</c:f>
              <c:strCache>
                <c:ptCount val="12"/>
                <c:pt idx="0">
                  <c:v>grudzień</c:v>
                </c:pt>
                <c:pt idx="1">
                  <c:v>listopad</c:v>
                </c:pt>
                <c:pt idx="2">
                  <c:v>styczeń</c:v>
                </c:pt>
                <c:pt idx="3">
                  <c:v>październik</c:v>
                </c:pt>
                <c:pt idx="4">
                  <c:v>luty </c:v>
                </c:pt>
                <c:pt idx="5">
                  <c:v>wrzesień</c:v>
                </c:pt>
                <c:pt idx="6">
                  <c:v>sierpień</c:v>
                </c:pt>
                <c:pt idx="7">
                  <c:v>lipiec</c:v>
                </c:pt>
                <c:pt idx="8">
                  <c:v>kwiecień</c:v>
                </c:pt>
                <c:pt idx="9">
                  <c:v>czerwiec</c:v>
                </c:pt>
                <c:pt idx="10">
                  <c:v>maj</c:v>
                </c:pt>
                <c:pt idx="11">
                  <c:v>marzec</c:v>
                </c:pt>
              </c:strCache>
            </c:strRef>
          </c:cat>
          <c:val>
            <c:numRef>
              <c:f>'4)'!$J$18:$J$30</c:f>
              <c:numCache>
                <c:formatCode>General</c:formatCode>
                <c:ptCount val="12"/>
                <c:pt idx="0">
                  <c:v>101</c:v>
                </c:pt>
                <c:pt idx="1">
                  <c:v>99</c:v>
                </c:pt>
                <c:pt idx="2">
                  <c:v>68</c:v>
                </c:pt>
                <c:pt idx="3">
                  <c:v>67</c:v>
                </c:pt>
                <c:pt idx="4">
                  <c:v>33</c:v>
                </c:pt>
                <c:pt idx="5">
                  <c:v>32</c:v>
                </c:pt>
                <c:pt idx="6">
                  <c:v>22</c:v>
                </c:pt>
                <c:pt idx="7">
                  <c:v>19</c:v>
                </c:pt>
                <c:pt idx="8">
                  <c:v>16</c:v>
                </c:pt>
                <c:pt idx="9">
                  <c:v>15</c:v>
                </c:pt>
                <c:pt idx="10">
                  <c:v>13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9-4151-810B-E85EC279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044368"/>
        <c:axId val="1517046864"/>
      </c:barChart>
      <c:catAx>
        <c:axId val="15170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7046864"/>
        <c:crosses val="autoZero"/>
        <c:auto val="1"/>
        <c:lblAlgn val="ctr"/>
        <c:lblOffset val="100"/>
        <c:noMultiLvlLbl val="0"/>
      </c:catAx>
      <c:valAx>
        <c:axId val="15170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70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60324</xdr:colOff>
      <xdr:row>11</xdr:row>
      <xdr:rowOff>6350</xdr:rowOff>
    </xdr:from>
    <xdr:to>
      <xdr:col>11</xdr:col>
      <xdr:colOff>577849</xdr:colOff>
      <xdr:row>25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F968135-C545-45FF-85E4-A8342A469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30.040578703702" createdVersion="7" refreshedVersion="7" minRefreshableVersion="3" recordCount="494" xr:uid="{CC633AFD-0F5E-4B4E-B169-551C75F03A4A}">
  <cacheSource type="worksheet">
    <worksheetSource name="pesele__29"/>
  </cacheSource>
  <cacheFields count="7">
    <cacheField name="PESEL" numFmtId="0">
      <sharedItems/>
    </cacheField>
    <cacheField name="Nazwisko" numFmtId="0">
      <sharedItems/>
    </cacheField>
    <cacheField name="Imie" numFmtId="0">
      <sharedItems/>
    </cacheField>
    <cacheField name="plec" numFmtId="0">
      <sharedItems/>
    </cacheField>
    <cacheField name="numer miesiaca" numFmtId="0">
      <sharedItems/>
    </cacheField>
    <cacheField name="miesiac" numFmtId="2">
      <sharedItems containsSemiMixedTypes="0" containsString="0" containsNumber="1" containsInteger="1" minValue="1" maxValue="12"/>
    </cacheField>
    <cacheField name="miesiac slownie" numFmtId="0">
      <sharedItems count="13">
        <s v="kwiecień"/>
        <s v="maj"/>
        <s v="czerwiec"/>
        <s v="lipiec"/>
        <s v="sierpień"/>
        <s v="wrzesień"/>
        <s v="październik"/>
        <s v="listopad"/>
        <s v="grudzień"/>
        <s v="styczeń"/>
        <s v="luty "/>
        <s v="marzec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30.044843518517" createdVersion="7" refreshedVersion="7" minRefreshableVersion="3" recordCount="40" xr:uid="{C9DB1380-649B-45CA-8D76-7B54F2CFF18A}">
  <cacheSource type="worksheet">
    <worksheetSource ref="A1:F41" sheet="5)"/>
  </cacheSource>
  <cacheFields count="6">
    <cacheField name="PESEL" numFmtId="0">
      <sharedItems/>
    </cacheField>
    <cacheField name="Nazwisko" numFmtId="0">
      <sharedItems/>
    </cacheField>
    <cacheField name="Imie" numFmtId="0">
      <sharedItems/>
    </cacheField>
    <cacheField name="plec" numFmtId="0">
      <sharedItems/>
    </cacheField>
    <cacheField name="id" numFmtId="0">
      <sharedItems count="19">
        <s v="AWie3"/>
        <s v="AWit4"/>
        <s v="AWoj0"/>
        <s v="AWoj2"/>
        <s v="AWoj8"/>
        <s v="BWas9"/>
        <s v="JPod4"/>
        <s v="KMic2"/>
        <s v="LMar4"/>
        <s v="MKoc9"/>
        <s v="MKor0"/>
        <s v="MKow4"/>
        <s v="MLub7"/>
        <s v="NJak2"/>
        <s v="NJan3"/>
        <s v="NJan6"/>
        <s v="SCie9"/>
        <s v="SDab7"/>
        <s v="ZAda1"/>
      </sharedItems>
    </cacheField>
    <cacheField name="ile razy wystepuje" numFmtId="0">
      <sharedItems containsSemiMixedTypes="0" containsString="0" containsNumber="1" containsInteger="1" minValue="2" maxValue="4" count="2"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08242501475"/>
    <s v="Micun"/>
    <s v="Krzysztof"/>
    <s v="m"/>
    <s v="24"/>
    <n v="4"/>
    <x v="0"/>
  </r>
  <r>
    <s v="08242809191"/>
    <s v="Jablonski"/>
    <s v="Nikodem"/>
    <s v="m"/>
    <s v="24"/>
    <n v="4"/>
    <x v="0"/>
  </r>
  <r>
    <s v="08242912835"/>
    <s v="Leoniuk"/>
    <s v="Marcel"/>
    <s v="m"/>
    <s v="24"/>
    <n v="4"/>
    <x v="0"/>
  </r>
  <r>
    <s v="08250606999"/>
    <s v="Kurasik"/>
    <s v="Marcin"/>
    <s v="m"/>
    <s v="25"/>
    <n v="5"/>
    <x v="1"/>
  </r>
  <r>
    <s v="08251305958"/>
    <s v="Krynicki"/>
    <s v="Mateusz"/>
    <s v="m"/>
    <s v="25"/>
    <n v="5"/>
    <x v="1"/>
  </r>
  <r>
    <s v="08252202698"/>
    <s v="Gibas"/>
    <s v="Patryk"/>
    <s v="m"/>
    <s v="25"/>
    <n v="5"/>
    <x v="1"/>
  </r>
  <r>
    <s v="08260302636"/>
    <s v="Jama"/>
    <s v="Nikodem"/>
    <s v="m"/>
    <s v="26"/>
    <n v="6"/>
    <x v="2"/>
  </r>
  <r>
    <s v="08260401830"/>
    <s v="Chojnacki"/>
    <s v="Jacek"/>
    <s v="m"/>
    <s v="26"/>
    <n v="6"/>
    <x v="2"/>
  </r>
  <r>
    <s v="08261009495"/>
    <s v="Tomczyk"/>
    <s v="Bruno"/>
    <s v="m"/>
    <s v="26"/>
    <n v="6"/>
    <x v="2"/>
  </r>
  <r>
    <s v="08261204258"/>
    <s v="Wojciechowski"/>
    <s v="Alojzy"/>
    <s v="m"/>
    <s v="26"/>
    <n v="6"/>
    <x v="2"/>
  </r>
  <r>
    <s v="08261403695"/>
    <s v="Glac"/>
    <s v="Patryk"/>
    <s v="m"/>
    <s v="26"/>
    <n v="6"/>
    <x v="2"/>
  </r>
  <r>
    <s v="08261601819"/>
    <s v="Lewita"/>
    <s v="Maksymilian"/>
    <s v="m"/>
    <s v="26"/>
    <n v="6"/>
    <x v="2"/>
  </r>
  <r>
    <s v="08261804557"/>
    <s v="Lutczyk"/>
    <s v="Maciej"/>
    <s v="m"/>
    <s v="26"/>
    <n v="6"/>
    <x v="2"/>
  </r>
  <r>
    <s v="08261804595"/>
    <s v="Laskowski"/>
    <s v="Maciej"/>
    <s v="m"/>
    <s v="26"/>
    <n v="6"/>
    <x v="2"/>
  </r>
  <r>
    <s v="08262307035"/>
    <s v="Wolski"/>
    <s v="Aleksander"/>
    <s v="m"/>
    <s v="26"/>
    <n v="6"/>
    <x v="2"/>
  </r>
  <r>
    <s v="08262311957"/>
    <s v="Dabrowa"/>
    <s v="Szymon"/>
    <s v="m"/>
    <s v="26"/>
    <n v="6"/>
    <x v="2"/>
  </r>
  <r>
    <s v="08270104291"/>
    <s v="Iwanowski"/>
    <s v="Olaf"/>
    <s v="m"/>
    <s v="27"/>
    <n v="7"/>
    <x v="3"/>
  </r>
  <r>
    <s v="08270412255"/>
    <s v="Arendt"/>
    <s v="Wojciech"/>
    <s v="m"/>
    <s v="27"/>
    <n v="7"/>
    <x v="3"/>
  </r>
  <r>
    <s v="08272207404"/>
    <s v="Wieczerzak"/>
    <s v="Amelia"/>
    <s v="k"/>
    <s v="27"/>
    <n v="7"/>
    <x v="3"/>
  </r>
  <r>
    <s v="08272207572"/>
    <s v="Jakudczyk"/>
    <s v="Nikodem"/>
    <s v="m"/>
    <s v="27"/>
    <n v="7"/>
    <x v="3"/>
  </r>
  <r>
    <s v="08272312577"/>
    <s v="Gryniewicz"/>
    <s v="Oliwier"/>
    <s v="m"/>
    <s v="27"/>
    <n v="7"/>
    <x v="3"/>
  </r>
  <r>
    <s v="08272703658"/>
    <s v="Kaliszuk"/>
    <s v="Mikolaj"/>
    <s v="m"/>
    <s v="27"/>
    <n v="7"/>
    <x v="3"/>
  </r>
  <r>
    <s v="08272807246"/>
    <s v="Majtas"/>
    <s v="Lucja"/>
    <s v="k"/>
    <s v="27"/>
    <n v="7"/>
    <x v="3"/>
  </r>
  <r>
    <s v="08272903041"/>
    <s v="Grzesiak"/>
    <s v="Nina"/>
    <s v="k"/>
    <s v="27"/>
    <n v="7"/>
    <x v="3"/>
  </r>
  <r>
    <s v="08272911356"/>
    <s v="Freda"/>
    <s v="Piotr"/>
    <s v="m"/>
    <s v="27"/>
    <n v="7"/>
    <x v="3"/>
  </r>
  <r>
    <s v="08280203076"/>
    <s v="Janczynski"/>
    <s v="Nikodem"/>
    <s v="m"/>
    <s v="28"/>
    <n v="8"/>
    <x v="4"/>
  </r>
  <r>
    <s v="08280707488"/>
    <s v="Kossakowska"/>
    <s v="Martyna"/>
    <s v="k"/>
    <s v="28"/>
    <n v="8"/>
    <x v="4"/>
  </r>
  <r>
    <s v="08281204694"/>
    <s v="Korda"/>
    <s v="Maciej"/>
    <s v="m"/>
    <s v="28"/>
    <n v="8"/>
    <x v="4"/>
  </r>
  <r>
    <s v="08281403420"/>
    <s v="Klukowska"/>
    <s v="Matylda"/>
    <s v="k"/>
    <s v="28"/>
    <n v="8"/>
    <x v="4"/>
  </r>
  <r>
    <s v="08281807682"/>
    <s v="Araucz"/>
    <s v="Zuzanna"/>
    <s v="k"/>
    <s v="28"/>
    <n v="8"/>
    <x v="4"/>
  </r>
  <r>
    <s v="08281903982"/>
    <s v="Kuban"/>
    <s v="Maja"/>
    <s v="k"/>
    <s v="28"/>
    <n v="8"/>
    <x v="4"/>
  </r>
  <r>
    <s v="08282001818"/>
    <s v="Rutkowski"/>
    <s v="Igor"/>
    <s v="m"/>
    <s v="28"/>
    <n v="8"/>
    <x v="4"/>
  </r>
  <r>
    <s v="08282003575"/>
    <s v="Mazniewski"/>
    <s v="Krzysztof"/>
    <s v="m"/>
    <s v="28"/>
    <n v="8"/>
    <x v="4"/>
  </r>
  <r>
    <s v="08282108997"/>
    <s v="Pawlak"/>
    <s v="Jerzy"/>
    <s v="m"/>
    <s v="28"/>
    <n v="8"/>
    <x v="4"/>
  </r>
  <r>
    <s v="08282712460"/>
    <s v="Zasowska"/>
    <s v="Agnieszka"/>
    <s v="k"/>
    <s v="28"/>
    <n v="8"/>
    <x v="4"/>
  </r>
  <r>
    <s v="08291104230"/>
    <s v="Korkosz"/>
    <s v="Mateusz"/>
    <s v="m"/>
    <s v="29"/>
    <n v="9"/>
    <x v="5"/>
  </r>
  <r>
    <s v="08291402192"/>
    <s v="Olczak"/>
    <s v="Kacper"/>
    <s v="m"/>
    <s v="29"/>
    <n v="9"/>
    <x v="5"/>
  </r>
  <r>
    <s v="08291402215"/>
    <s v="Kaminski"/>
    <s v="Michal"/>
    <s v="m"/>
    <s v="29"/>
    <n v="9"/>
    <x v="5"/>
  </r>
  <r>
    <s v="08291801342"/>
    <s v="Wlodarczyk"/>
    <s v="Alicja"/>
    <s v="k"/>
    <s v="29"/>
    <n v="9"/>
    <x v="5"/>
  </r>
  <r>
    <s v="08292314397"/>
    <s v="Grubba"/>
    <s v="Oskar"/>
    <s v="m"/>
    <s v="29"/>
    <n v="9"/>
    <x v="5"/>
  </r>
  <r>
    <s v="08292412637"/>
    <s v="Ligman"/>
    <s v="Maksymilian"/>
    <s v="m"/>
    <s v="29"/>
    <n v="9"/>
    <x v="5"/>
  </r>
  <r>
    <s v="08292507414"/>
    <s v="Filbrandt"/>
    <s v="Piotr"/>
    <s v="m"/>
    <s v="29"/>
    <n v="9"/>
    <x v="5"/>
  </r>
  <r>
    <s v="08292507452"/>
    <s v="Formela"/>
    <s v="Jan"/>
    <s v="m"/>
    <s v="29"/>
    <n v="9"/>
    <x v="5"/>
  </r>
  <r>
    <s v="08292514056"/>
    <s v="Dabrowski"/>
    <s v="Szymon"/>
    <s v="m"/>
    <s v="29"/>
    <n v="9"/>
    <x v="5"/>
  </r>
  <r>
    <s v="08292600995"/>
    <s v="Rowinski"/>
    <s v="Jacek"/>
    <s v="m"/>
    <s v="29"/>
    <n v="9"/>
    <x v="5"/>
  </r>
  <r>
    <s v="08292701702"/>
    <s v="Szymanska"/>
    <s v="Ariuna"/>
    <s v="k"/>
    <s v="29"/>
    <n v="9"/>
    <x v="5"/>
  </r>
  <r>
    <s v="08292800524"/>
    <s v="Gozdalik"/>
    <s v="Oliwia"/>
    <s v="k"/>
    <s v="29"/>
    <n v="9"/>
    <x v="5"/>
  </r>
  <r>
    <s v="08300104334"/>
    <s v="Pinker"/>
    <s v="Jan"/>
    <s v="m"/>
    <s v="30"/>
    <n v="10"/>
    <x v="6"/>
  </r>
  <r>
    <s v="08300502415"/>
    <s v="Jaglowski"/>
    <s v="Nikodem"/>
    <s v="m"/>
    <s v="30"/>
    <n v="10"/>
    <x v="6"/>
  </r>
  <r>
    <s v="08300705627"/>
    <s v="Kossakowska"/>
    <s v="Marika"/>
    <s v="k"/>
    <s v="30"/>
    <n v="10"/>
    <x v="6"/>
  </r>
  <r>
    <s v="08301300067"/>
    <s v="Wendt"/>
    <s v="Amelia"/>
    <s v="k"/>
    <s v="30"/>
    <n v="10"/>
    <x v="6"/>
  </r>
  <r>
    <s v="08301402608"/>
    <s v="Obarowska"/>
    <s v="Kornelia"/>
    <s v="k"/>
    <s v="30"/>
    <n v="10"/>
    <x v="6"/>
  </r>
  <r>
    <s v="08301702005"/>
    <s v="Baranowska"/>
    <s v="Zuzanna"/>
    <s v="k"/>
    <s v="30"/>
    <n v="10"/>
    <x v="6"/>
  </r>
  <r>
    <s v="08302500640"/>
    <s v="Bonislawska"/>
    <s v="Monika"/>
    <s v="k"/>
    <s v="30"/>
    <n v="10"/>
    <x v="6"/>
  </r>
  <r>
    <s v="08302709032"/>
    <s v="Jozwiak"/>
    <s v="Mikolaj"/>
    <s v="m"/>
    <s v="30"/>
    <n v="10"/>
    <x v="6"/>
  </r>
  <r>
    <s v="08303111102"/>
    <s v="Wejner"/>
    <s v="Amelia"/>
    <s v="k"/>
    <s v="30"/>
    <n v="10"/>
    <x v="6"/>
  </r>
  <r>
    <s v="08310202460"/>
    <s v="Wojcicka"/>
    <s v="Alicja"/>
    <s v="k"/>
    <s v="31"/>
    <n v="11"/>
    <x v="7"/>
  </r>
  <r>
    <s v="08310400776"/>
    <s v="Koprowski"/>
    <s v="Maurycy"/>
    <s v="m"/>
    <s v="31"/>
    <n v="11"/>
    <x v="7"/>
  </r>
  <r>
    <s v="08310501576"/>
    <s v="Cicherski"/>
    <s v="Szymon"/>
    <s v="m"/>
    <s v="31"/>
    <n v="11"/>
    <x v="7"/>
  </r>
  <r>
    <s v="08310501583"/>
    <s v="Olitkowska"/>
    <s v="Klaudia"/>
    <s v="k"/>
    <s v="31"/>
    <n v="11"/>
    <x v="7"/>
  </r>
  <r>
    <s v="08310501637"/>
    <s v="Majewski"/>
    <s v="Maciej"/>
    <s v="m"/>
    <s v="31"/>
    <n v="11"/>
    <x v="7"/>
  </r>
  <r>
    <s v="08310711054"/>
    <s v="Podbereski"/>
    <s v="Jakub"/>
    <s v="m"/>
    <s v="31"/>
    <n v="11"/>
    <x v="7"/>
  </r>
  <r>
    <s v="08311008492"/>
    <s v="Wojcik"/>
    <s v="Alan"/>
    <s v="m"/>
    <s v="31"/>
    <n v="11"/>
    <x v="7"/>
  </r>
  <r>
    <s v="08311107443"/>
    <s v="Nowak"/>
    <s v="Latika"/>
    <s v="k"/>
    <s v="31"/>
    <n v="11"/>
    <x v="7"/>
  </r>
  <r>
    <s v="08311206692"/>
    <s v="Piotrowski"/>
    <s v="Jacek"/>
    <s v="m"/>
    <s v="31"/>
    <n v="11"/>
    <x v="7"/>
  </r>
  <r>
    <s v="08311506181"/>
    <s v="Bialek"/>
    <s v="Zuzanna"/>
    <s v="k"/>
    <s v="31"/>
    <n v="11"/>
    <x v="7"/>
  </r>
  <r>
    <s v="08311606225"/>
    <s v="Galla"/>
    <s v="Paulina"/>
    <s v="k"/>
    <s v="31"/>
    <n v="11"/>
    <x v="7"/>
  </r>
  <r>
    <s v="08311907241"/>
    <s v="Glasmann"/>
    <s v="Paula"/>
    <s v="k"/>
    <s v="31"/>
    <n v="11"/>
    <x v="7"/>
  </r>
  <r>
    <s v="08312007919"/>
    <s v="Aniol"/>
    <s v="Wojciech"/>
    <s v="m"/>
    <s v="31"/>
    <n v="11"/>
    <x v="7"/>
  </r>
  <r>
    <s v="08312405724"/>
    <s v="Cuper"/>
    <s v="Olga"/>
    <s v="k"/>
    <s v="31"/>
    <n v="11"/>
    <x v="7"/>
  </r>
  <r>
    <s v="08312405830"/>
    <s v="Becla"/>
    <s v="Aleksander"/>
    <s v="m"/>
    <s v="31"/>
    <n v="11"/>
    <x v="7"/>
  </r>
  <r>
    <s v="08312605179"/>
    <s v="Grodzki"/>
    <s v="Oskar"/>
    <s v="m"/>
    <s v="31"/>
    <n v="11"/>
    <x v="7"/>
  </r>
  <r>
    <s v="08312801124"/>
    <s v="Ulwan"/>
    <s v="Anna"/>
    <s v="k"/>
    <s v="31"/>
    <n v="11"/>
    <x v="7"/>
  </r>
  <r>
    <s v="08320100899"/>
    <s v="Goszczynski"/>
    <s v="Patryk"/>
    <s v="m"/>
    <s v="32"/>
    <n v="12"/>
    <x v="8"/>
  </r>
  <r>
    <s v="08320301627"/>
    <s v="Bigos"/>
    <s v="Zosia"/>
    <s v="k"/>
    <s v="32"/>
    <n v="12"/>
    <x v="8"/>
  </r>
  <r>
    <s v="08320411573"/>
    <s v="Waclawski"/>
    <s v="Bartosz"/>
    <s v="m"/>
    <s v="32"/>
    <n v="12"/>
    <x v="8"/>
  </r>
  <r>
    <s v="08321100430"/>
    <s v="Wladyka"/>
    <s v="Alexander"/>
    <s v="m"/>
    <s v="32"/>
    <n v="12"/>
    <x v="8"/>
  </r>
  <r>
    <s v="08321103754"/>
    <s v="Wizniewski"/>
    <s v="Andrzej"/>
    <s v="m"/>
    <s v="32"/>
    <n v="12"/>
    <x v="8"/>
  </r>
  <r>
    <s v="08321109460"/>
    <s v="Florek"/>
    <s v="Sandra"/>
    <s v="k"/>
    <s v="32"/>
    <n v="12"/>
    <x v="8"/>
  </r>
  <r>
    <s v="08321202705"/>
    <s v="Korbus"/>
    <s v="Marta"/>
    <s v="k"/>
    <s v="32"/>
    <n v="12"/>
    <x v="8"/>
  </r>
  <r>
    <s v="08321501774"/>
    <s v="Piechalski"/>
    <s v="Jan"/>
    <s v="m"/>
    <s v="32"/>
    <n v="12"/>
    <x v="8"/>
  </r>
  <r>
    <s v="08321501798"/>
    <s v="Potocki"/>
    <s v="Mariusz"/>
    <s v="m"/>
    <s v="32"/>
    <n v="12"/>
    <x v="8"/>
  </r>
  <r>
    <s v="08321508733"/>
    <s v="Korda"/>
    <s v="Mateusz"/>
    <s v="m"/>
    <s v="32"/>
    <n v="12"/>
    <x v="8"/>
  </r>
  <r>
    <s v="08321606950"/>
    <s v="Depczynski"/>
    <s v="Stanislaw"/>
    <s v="m"/>
    <s v="32"/>
    <n v="12"/>
    <x v="8"/>
  </r>
  <r>
    <s v="08321706346"/>
    <s v="Erbel"/>
    <s v="Urszula"/>
    <s v="k"/>
    <s v="32"/>
    <n v="12"/>
    <x v="8"/>
  </r>
  <r>
    <s v="08321803937"/>
    <s v="Kutnik"/>
    <s v="Marcin"/>
    <s v="m"/>
    <s v="32"/>
    <n v="12"/>
    <x v="8"/>
  </r>
  <r>
    <s v="08321903095"/>
    <s v="Dabrowski"/>
    <s v="Szczepan"/>
    <s v="m"/>
    <s v="32"/>
    <n v="12"/>
    <x v="8"/>
  </r>
  <r>
    <s v="08322001464"/>
    <s v="Ciupa"/>
    <s v="Wiktoria"/>
    <s v="k"/>
    <s v="32"/>
    <n v="12"/>
    <x v="8"/>
  </r>
  <r>
    <s v="08322201772"/>
    <s v="Michalak"/>
    <s v="Krzysztof"/>
    <s v="m"/>
    <s v="32"/>
    <n v="12"/>
    <x v="8"/>
  </r>
  <r>
    <s v="08322303078"/>
    <s v="Mieczkowski"/>
    <s v="Krystian"/>
    <s v="m"/>
    <s v="32"/>
    <n v="12"/>
    <x v="8"/>
  </r>
  <r>
    <s v="08322802348"/>
    <s v="Jaglowska"/>
    <s v="Natalia"/>
    <s v="k"/>
    <s v="32"/>
    <n v="12"/>
    <x v="8"/>
  </r>
  <r>
    <s v="08322806465"/>
    <s v="Czechowska"/>
    <s v="Wiktoria"/>
    <s v="k"/>
    <s v="32"/>
    <n v="12"/>
    <x v="8"/>
  </r>
  <r>
    <s v="08323009317"/>
    <s v="Domanski"/>
    <s v="Sebastian"/>
    <s v="m"/>
    <s v="32"/>
    <n v="12"/>
    <x v="8"/>
  </r>
  <r>
    <s v="08323101408"/>
    <s v="Kotowska"/>
    <s v="Marianna"/>
    <s v="k"/>
    <s v="32"/>
    <n v="12"/>
    <x v="8"/>
  </r>
  <r>
    <s v="09210102757"/>
    <s v="Nieradko"/>
    <s v="Kajetan"/>
    <s v="m"/>
    <s v="21"/>
    <n v="1"/>
    <x v="9"/>
  </r>
  <r>
    <s v="09210111032"/>
    <s v="Mendrek"/>
    <s v="Krzysztof"/>
    <s v="m"/>
    <s v="21"/>
    <n v="1"/>
    <x v="9"/>
  </r>
  <r>
    <s v="09210200851"/>
    <s v="Trawicki"/>
    <s v="Borys"/>
    <s v="m"/>
    <s v="21"/>
    <n v="1"/>
    <x v="9"/>
  </r>
  <r>
    <s v="09210205672"/>
    <s v="Sobon"/>
    <s v="Filip"/>
    <s v="m"/>
    <s v="21"/>
    <n v="1"/>
    <x v="9"/>
  </r>
  <r>
    <s v="09210205924"/>
    <s v="Cejnog"/>
    <s v="Kamila"/>
    <s v="k"/>
    <s v="21"/>
    <n v="1"/>
    <x v="9"/>
  </r>
  <r>
    <s v="09210301460"/>
    <s v="Jazkowiec"/>
    <s v="Nadia"/>
    <s v="k"/>
    <s v="21"/>
    <n v="1"/>
    <x v="9"/>
  </r>
  <r>
    <s v="09210406097"/>
    <s v="Jarosiewicz"/>
    <s v="Milosz"/>
    <s v="m"/>
    <s v="21"/>
    <n v="1"/>
    <x v="9"/>
  </r>
  <r>
    <s v="09210409205"/>
    <s v="Kmiecik"/>
    <s v="Malwina"/>
    <s v="k"/>
    <s v="21"/>
    <n v="1"/>
    <x v="9"/>
  </r>
  <r>
    <s v="09210501167"/>
    <s v="Kilanowska"/>
    <s v="Michalina"/>
    <s v="k"/>
    <s v="21"/>
    <n v="1"/>
    <x v="9"/>
  </r>
  <r>
    <s v="09210503817"/>
    <s v="Markowiak"/>
    <s v="Leon"/>
    <s v="m"/>
    <s v="21"/>
    <n v="1"/>
    <x v="9"/>
  </r>
  <r>
    <s v="09210503831"/>
    <s v="Sikora"/>
    <s v="Hubert"/>
    <s v="m"/>
    <s v="21"/>
    <n v="1"/>
    <x v="9"/>
  </r>
  <r>
    <s v="09210507040"/>
    <s v="Szczuplinska"/>
    <s v="Emilia"/>
    <s v="k"/>
    <s v="21"/>
    <n v="1"/>
    <x v="9"/>
  </r>
  <r>
    <s v="09210507477"/>
    <s v="Szubarczyk"/>
    <s v="Dawid"/>
    <s v="m"/>
    <s v="21"/>
    <n v="1"/>
    <x v="9"/>
  </r>
  <r>
    <s v="09210607412"/>
    <s v="Krefta"/>
    <s v="Mateusz"/>
    <s v="m"/>
    <s v="21"/>
    <n v="1"/>
    <x v="9"/>
  </r>
  <r>
    <s v="09210607436"/>
    <s v="Malinowski"/>
    <s v="Lukasz"/>
    <s v="m"/>
    <s v="21"/>
    <n v="1"/>
    <x v="9"/>
  </r>
  <r>
    <s v="09210705127"/>
    <s v="Czerlonek"/>
    <s v="Weronika"/>
    <s v="k"/>
    <s v="21"/>
    <n v="1"/>
    <x v="9"/>
  </r>
  <r>
    <s v="09210706548"/>
    <s v="Szostakowska"/>
    <s v="Dominika"/>
    <s v="k"/>
    <s v="21"/>
    <n v="1"/>
    <x v="9"/>
  </r>
  <r>
    <s v="09210706999"/>
    <s v="Kaleta"/>
    <s v="Mikolaj"/>
    <s v="m"/>
    <s v="21"/>
    <n v="1"/>
    <x v="9"/>
  </r>
  <r>
    <s v="09210804949"/>
    <s v="Kocur"/>
    <s v="Martyna"/>
    <s v="k"/>
    <s v="21"/>
    <n v="1"/>
    <x v="9"/>
  </r>
  <r>
    <s v="09210904274"/>
    <s v="Wit"/>
    <s v="Andrzej"/>
    <s v="m"/>
    <s v="21"/>
    <n v="1"/>
    <x v="9"/>
  </r>
  <r>
    <s v="09210908216"/>
    <s v="Rybienik"/>
    <s v="Igor"/>
    <s v="m"/>
    <s v="21"/>
    <n v="1"/>
    <x v="9"/>
  </r>
  <r>
    <s v="09211003583"/>
    <s v="Puzlecka"/>
    <s v="Julia"/>
    <s v="k"/>
    <s v="21"/>
    <n v="1"/>
    <x v="9"/>
  </r>
  <r>
    <s v="09211005936"/>
    <s v="Juralewicz"/>
    <s v="Mikolaj"/>
    <s v="m"/>
    <s v="21"/>
    <n v="1"/>
    <x v="9"/>
  </r>
  <r>
    <s v="09211005974"/>
    <s v="Piwowarek"/>
    <s v="Jan"/>
    <s v="m"/>
    <s v="21"/>
    <n v="1"/>
    <x v="9"/>
  </r>
  <r>
    <s v="09211010019"/>
    <s v="Jurczak"/>
    <s v="Mikolaj"/>
    <s v="m"/>
    <s v="21"/>
    <n v="1"/>
    <x v="9"/>
  </r>
  <r>
    <s v="09211104925"/>
    <s v="Ogrodowczyk"/>
    <s v="Konstancja"/>
    <s v="k"/>
    <s v="21"/>
    <n v="1"/>
    <x v="9"/>
  </r>
  <r>
    <s v="09211212916"/>
    <s v="Strojek"/>
    <s v="Filip"/>
    <s v="m"/>
    <s v="21"/>
    <n v="1"/>
    <x v="9"/>
  </r>
  <r>
    <s v="09211302729"/>
    <s v="Zaremba"/>
    <s v="Aleksandra"/>
    <s v="k"/>
    <s v="21"/>
    <n v="1"/>
    <x v="9"/>
  </r>
  <r>
    <s v="09211305227"/>
    <s v="Gorska"/>
    <s v="Oliwia"/>
    <s v="k"/>
    <s v="21"/>
    <n v="1"/>
    <x v="9"/>
  </r>
  <r>
    <s v="09211402009"/>
    <s v="Kwidzinska"/>
    <s v="Paulina"/>
    <s v="k"/>
    <s v="21"/>
    <n v="1"/>
    <x v="9"/>
  </r>
  <r>
    <s v="09211404100"/>
    <s v="Siemistkowska"/>
    <s v="Jagoda"/>
    <s v="k"/>
    <s v="21"/>
    <n v="1"/>
    <x v="9"/>
  </r>
  <r>
    <s v="09211411278"/>
    <s v="Ulewicz"/>
    <s v="Bartosz"/>
    <s v="m"/>
    <s v="21"/>
    <n v="1"/>
    <x v="9"/>
  </r>
  <r>
    <s v="09211412248"/>
    <s v="Tokarska"/>
    <s v="Antonia"/>
    <s v="k"/>
    <s v="21"/>
    <n v="1"/>
    <x v="9"/>
  </r>
  <r>
    <s v="09211502310"/>
    <s v="Krupa"/>
    <s v="Mateusz"/>
    <s v="m"/>
    <s v="21"/>
    <n v="1"/>
    <x v="9"/>
  </r>
  <r>
    <s v="09211503908"/>
    <s v="Swirk"/>
    <s v="Antonina"/>
    <s v="k"/>
    <s v="21"/>
    <n v="1"/>
    <x v="9"/>
  </r>
  <r>
    <s v="09211601354"/>
    <s v="Kizielewicz"/>
    <s v="Michal"/>
    <s v="m"/>
    <s v="21"/>
    <n v="1"/>
    <x v="9"/>
  </r>
  <r>
    <s v="09211601385"/>
    <s v="Kecler"/>
    <s v="Milena"/>
    <s v="k"/>
    <s v="21"/>
    <n v="1"/>
    <x v="9"/>
  </r>
  <r>
    <s v="09211601408"/>
    <s v="Zochowska"/>
    <s v="Adriana"/>
    <s v="k"/>
    <s v="21"/>
    <n v="1"/>
    <x v="9"/>
  </r>
  <r>
    <s v="09211700664"/>
    <s v="Kozlowska"/>
    <s v="Malgorzata"/>
    <s v="k"/>
    <s v="21"/>
    <n v="1"/>
    <x v="9"/>
  </r>
  <r>
    <s v="09211700701"/>
    <s v="Lewandowska"/>
    <s v="Maja"/>
    <s v="k"/>
    <s v="21"/>
    <n v="1"/>
    <x v="9"/>
  </r>
  <r>
    <s v="09211700855"/>
    <s v="Gorlikowski"/>
    <s v="Patrick"/>
    <s v="m"/>
    <s v="21"/>
    <n v="1"/>
    <x v="9"/>
  </r>
  <r>
    <s v="09211702024"/>
    <s v="Kowalska"/>
    <s v="Maria"/>
    <s v="k"/>
    <s v="21"/>
    <n v="1"/>
    <x v="9"/>
  </r>
  <r>
    <s v="09211801440"/>
    <s v="Katende"/>
    <s v="Milena"/>
    <s v="k"/>
    <s v="21"/>
    <n v="1"/>
    <x v="9"/>
  </r>
  <r>
    <s v="09211801464"/>
    <s v="Tokarz"/>
    <s v="Anna"/>
    <s v="k"/>
    <s v="21"/>
    <n v="1"/>
    <x v="9"/>
  </r>
  <r>
    <s v="09211803947"/>
    <s v="Radosz"/>
    <s v="Julia"/>
    <s v="k"/>
    <s v="21"/>
    <n v="1"/>
    <x v="9"/>
  </r>
  <r>
    <s v="09211902011"/>
    <s v="Komorowska"/>
    <s v="Michal"/>
    <s v="m"/>
    <s v="21"/>
    <n v="1"/>
    <x v="9"/>
  </r>
  <r>
    <s v="09211906282"/>
    <s v="Zakrzewska"/>
    <s v="Olga"/>
    <s v="k"/>
    <s v="21"/>
    <n v="1"/>
    <x v="9"/>
  </r>
  <r>
    <s v="09211906305"/>
    <s v="Zakrzewska"/>
    <s v="Ewa"/>
    <s v="k"/>
    <s v="21"/>
    <n v="1"/>
    <x v="9"/>
  </r>
  <r>
    <s v="09211908451"/>
    <s v="Rohde"/>
    <s v="Jakub"/>
    <s v="m"/>
    <s v="21"/>
    <n v="1"/>
    <x v="9"/>
  </r>
  <r>
    <s v="09211909674"/>
    <s v="Smoliniec"/>
    <s v="Franciszek"/>
    <s v="m"/>
    <s v="21"/>
    <n v="1"/>
    <x v="9"/>
  </r>
  <r>
    <s v="09212001092"/>
    <s v="Paluchowski"/>
    <s v="Julian"/>
    <s v="m"/>
    <s v="21"/>
    <n v="1"/>
    <x v="9"/>
  </r>
  <r>
    <s v="09212200408"/>
    <s v="Pawlun"/>
    <s v="Karolina"/>
    <s v="k"/>
    <s v="21"/>
    <n v="1"/>
    <x v="9"/>
  </r>
  <r>
    <s v="09212300184"/>
    <s v="Majchrzak"/>
    <s v="Lucja"/>
    <s v="k"/>
    <s v="21"/>
    <n v="1"/>
    <x v="9"/>
  </r>
  <r>
    <s v="09212509149"/>
    <s v="Koczakowska"/>
    <s v="Marta"/>
    <s v="k"/>
    <s v="21"/>
    <n v="1"/>
    <x v="9"/>
  </r>
  <r>
    <s v="09212610942"/>
    <s v="Jakubczyk"/>
    <s v="Natalia"/>
    <s v="k"/>
    <s v="21"/>
    <n v="1"/>
    <x v="9"/>
  </r>
  <r>
    <s v="09212700984"/>
    <s v="Krol"/>
    <s v="Malgorzata"/>
    <s v="k"/>
    <s v="21"/>
    <n v="1"/>
    <x v="9"/>
  </r>
  <r>
    <s v="09212704926"/>
    <s v="Srokowska"/>
    <s v="Helena"/>
    <s v="k"/>
    <s v="21"/>
    <n v="1"/>
    <x v="9"/>
  </r>
  <r>
    <s v="09212704964"/>
    <s v="Srokowska"/>
    <s v="Iga"/>
    <s v="k"/>
    <s v="21"/>
    <n v="1"/>
    <x v="9"/>
  </r>
  <r>
    <s v="09213007141"/>
    <s v="Stambuldzys"/>
    <s v="Helena"/>
    <s v="k"/>
    <s v="21"/>
    <n v="1"/>
    <x v="9"/>
  </r>
  <r>
    <s v="09220204047"/>
    <s v="Ostrowska"/>
    <s v="Beatrycze"/>
    <s v="k"/>
    <s v="22"/>
    <n v="2"/>
    <x v="10"/>
  </r>
  <r>
    <s v="09220305687"/>
    <s v="Smiecinska"/>
    <s v="Antonina"/>
    <s v="k"/>
    <s v="22"/>
    <n v="2"/>
    <x v="10"/>
  </r>
  <r>
    <s v="09220307788"/>
    <s v="Czechowska"/>
    <s v="Wanda"/>
    <s v="k"/>
    <s v="22"/>
    <n v="2"/>
    <x v="10"/>
  </r>
  <r>
    <s v="09220404607"/>
    <s v="Kmita"/>
    <s v="Martyna"/>
    <s v="k"/>
    <s v="22"/>
    <n v="2"/>
    <x v="10"/>
  </r>
  <r>
    <s v="09220404645"/>
    <s v="Gachewicz"/>
    <s v="Pola"/>
    <s v="k"/>
    <s v="22"/>
    <n v="2"/>
    <x v="10"/>
  </r>
  <r>
    <s v="09220504024"/>
    <s v="Lewandowska"/>
    <s v="Ewa"/>
    <s v="k"/>
    <s v="22"/>
    <n v="2"/>
    <x v="10"/>
  </r>
  <r>
    <s v="09220504048"/>
    <s v="Paliniewicz"/>
    <s v="Katarzyna"/>
    <s v="k"/>
    <s v="22"/>
    <n v="2"/>
    <x v="10"/>
  </r>
  <r>
    <s v="09220704127"/>
    <s v="Lubinska"/>
    <s v="Magdalena"/>
    <s v="k"/>
    <s v="22"/>
    <n v="2"/>
    <x v="10"/>
  </r>
  <r>
    <s v="09221103062"/>
    <s v="Mrozek"/>
    <s v="Lena"/>
    <s v="k"/>
    <s v="22"/>
    <n v="2"/>
    <x v="10"/>
  </r>
  <r>
    <s v="09221200547"/>
    <s v="Drapinska"/>
    <s v="Weronika"/>
    <s v="k"/>
    <s v="22"/>
    <n v="2"/>
    <x v="10"/>
  </r>
  <r>
    <s v="09221202204"/>
    <s v="Dawidowska"/>
    <s v="Weronika"/>
    <s v="k"/>
    <s v="22"/>
    <n v="2"/>
    <x v="10"/>
  </r>
  <r>
    <s v="09221205443"/>
    <s v="Szarmach"/>
    <s v="Ewa"/>
    <s v="k"/>
    <s v="22"/>
    <n v="2"/>
    <x v="10"/>
  </r>
  <r>
    <s v="09221205481"/>
    <s v="Burghard"/>
    <s v="Zofia"/>
    <s v="k"/>
    <s v="22"/>
    <n v="2"/>
    <x v="10"/>
  </r>
  <r>
    <s v="09221205504"/>
    <s v="Michalska"/>
    <s v="Lena"/>
    <s v="k"/>
    <s v="22"/>
    <n v="2"/>
    <x v="10"/>
  </r>
  <r>
    <s v="09221205528"/>
    <s v="Mezynska"/>
    <s v="Lena"/>
    <s v="k"/>
    <s v="22"/>
    <n v="2"/>
    <x v="10"/>
  </r>
  <r>
    <s v="09221301682"/>
    <s v="Kaminska"/>
    <s v="Monika"/>
    <s v="k"/>
    <s v="22"/>
    <n v="2"/>
    <x v="10"/>
  </r>
  <r>
    <s v="09221302980"/>
    <s v="Edel"/>
    <s v="Vanessa"/>
    <s v="k"/>
    <s v="22"/>
    <n v="2"/>
    <x v="10"/>
  </r>
  <r>
    <s v="09221304623"/>
    <s v="Gadomska"/>
    <s v="Pola"/>
    <s v="k"/>
    <s v="22"/>
    <n v="2"/>
    <x v="10"/>
  </r>
  <r>
    <s v="09221309963"/>
    <s v="Krzywiec"/>
    <s v="Zuzanna"/>
    <s v="k"/>
    <s v="22"/>
    <n v="2"/>
    <x v="10"/>
  </r>
  <r>
    <s v="09221402888"/>
    <s v="Mielcarz"/>
    <s v="Lena"/>
    <s v="k"/>
    <s v="22"/>
    <n v="2"/>
    <x v="10"/>
  </r>
  <r>
    <s v="09221601003"/>
    <s v="Janik"/>
    <s v="Natalia"/>
    <s v="k"/>
    <s v="22"/>
    <n v="2"/>
    <x v="10"/>
  </r>
  <r>
    <s v="09221608888"/>
    <s v="Stawirej"/>
    <s v="Hanna"/>
    <s v="k"/>
    <s v="22"/>
    <n v="2"/>
    <x v="10"/>
  </r>
  <r>
    <s v="09221702025"/>
    <s v="Brankiewicz"/>
    <s v="Anna"/>
    <s v="k"/>
    <s v="22"/>
    <n v="2"/>
    <x v="10"/>
  </r>
  <r>
    <s v="09221804109"/>
    <s v="Kuszner"/>
    <s v="Maja"/>
    <s v="k"/>
    <s v="22"/>
    <n v="2"/>
    <x v="10"/>
  </r>
  <r>
    <s v="09291901773"/>
    <s v="Luchowski"/>
    <s v="Maksymilian"/>
    <s v="m"/>
    <s v="29"/>
    <n v="9"/>
    <x v="5"/>
  </r>
  <r>
    <s v="09292008233"/>
    <s v="Janiak"/>
    <s v="Nico"/>
    <s v="m"/>
    <s v="29"/>
    <n v="9"/>
    <x v="5"/>
  </r>
  <r>
    <s v="09292105855"/>
    <s v="Pinkowski"/>
    <s v="Jan"/>
    <s v="m"/>
    <s v="29"/>
    <n v="9"/>
    <x v="5"/>
  </r>
  <r>
    <s v="09292105879"/>
    <s v="Prochniewicz"/>
    <s v="Jakub"/>
    <s v="m"/>
    <s v="29"/>
    <n v="9"/>
    <x v="5"/>
  </r>
  <r>
    <s v="09292213174"/>
    <s v="Zaleski"/>
    <s v="Adrian"/>
    <s v="m"/>
    <s v="29"/>
    <n v="9"/>
    <x v="5"/>
  </r>
  <r>
    <s v="09292314615"/>
    <s v="Pupp"/>
    <s v="Jakub"/>
    <s v="m"/>
    <s v="29"/>
    <n v="9"/>
    <x v="5"/>
  </r>
  <r>
    <s v="09292509833"/>
    <s v="Gorazdowski"/>
    <s v="Patryk"/>
    <s v="m"/>
    <s v="29"/>
    <n v="9"/>
    <x v="5"/>
  </r>
  <r>
    <s v="09292604859"/>
    <s v="Rodak"/>
    <s v="Jakub"/>
    <s v="m"/>
    <s v="29"/>
    <n v="9"/>
    <x v="5"/>
  </r>
  <r>
    <s v="09292604873"/>
    <s v="Ukomski"/>
    <s v="Bartosz"/>
    <s v="m"/>
    <s v="29"/>
    <n v="9"/>
    <x v="5"/>
  </r>
  <r>
    <s v="09292704191"/>
    <s v="Janowski"/>
    <s v="Nataniel"/>
    <s v="m"/>
    <s v="29"/>
    <n v="9"/>
    <x v="5"/>
  </r>
  <r>
    <s v="09292707019"/>
    <s v="Panow"/>
    <s v="Julian"/>
    <s v="m"/>
    <s v="29"/>
    <n v="9"/>
    <x v="5"/>
  </r>
  <r>
    <s v="09292809391"/>
    <s v="Muzyka"/>
    <s v="Karol"/>
    <s v="m"/>
    <s v="29"/>
    <n v="9"/>
    <x v="5"/>
  </r>
  <r>
    <s v="09292810890"/>
    <s v="Plichta"/>
    <s v="Jakub"/>
    <s v="m"/>
    <s v="29"/>
    <n v="9"/>
    <x v="5"/>
  </r>
  <r>
    <s v="09292909312"/>
    <s v="Zurawski"/>
    <s v="Adam"/>
    <s v="m"/>
    <s v="29"/>
    <n v="9"/>
    <x v="5"/>
  </r>
  <r>
    <s v="09293002410"/>
    <s v="Bobel"/>
    <s v="Tymon"/>
    <s v="m"/>
    <s v="29"/>
    <n v="9"/>
    <x v="5"/>
  </r>
  <r>
    <s v="09300109015"/>
    <s v="Sosnowski"/>
    <s v="Filip"/>
    <s v="m"/>
    <s v="30"/>
    <n v="10"/>
    <x v="6"/>
  </r>
  <r>
    <s v="09300205292"/>
    <s v="Degowski"/>
    <s v="Stanislaw"/>
    <s v="m"/>
    <s v="30"/>
    <n v="10"/>
    <x v="6"/>
  </r>
  <r>
    <s v="09300608057"/>
    <s v="Snarski"/>
    <s v="Franciszek"/>
    <s v="m"/>
    <s v="30"/>
    <n v="10"/>
    <x v="6"/>
  </r>
  <r>
    <s v="09300710196"/>
    <s v="Paciorek"/>
    <s v="Julian"/>
    <s v="m"/>
    <s v="30"/>
    <n v="10"/>
    <x v="6"/>
  </r>
  <r>
    <s v="09300804514"/>
    <s v="Brzoskowski"/>
    <s v="Tomasz"/>
    <s v="m"/>
    <s v="30"/>
    <n v="10"/>
    <x v="6"/>
  </r>
  <r>
    <s v="09301004012"/>
    <s v="Laskowski"/>
    <s v="Mariusz"/>
    <s v="m"/>
    <s v="30"/>
    <n v="10"/>
    <x v="6"/>
  </r>
  <r>
    <s v="09301206759"/>
    <s v="Mystkowski"/>
    <s v="Karol"/>
    <s v="m"/>
    <s v="30"/>
    <n v="10"/>
    <x v="6"/>
  </r>
  <r>
    <s v="09301206797"/>
    <s v="Nagorski"/>
    <s v="Kamil"/>
    <s v="m"/>
    <s v="30"/>
    <n v="10"/>
    <x v="6"/>
  </r>
  <r>
    <s v="09301303371"/>
    <s v="Sykus"/>
    <s v="Fabian"/>
    <s v="m"/>
    <s v="30"/>
    <n v="10"/>
    <x v="6"/>
  </r>
  <r>
    <s v="09301402414"/>
    <s v="Baranowski"/>
    <s v="Witold"/>
    <s v="m"/>
    <s v="30"/>
    <n v="10"/>
    <x v="6"/>
  </r>
  <r>
    <s v="09301405172"/>
    <s v="Trwoga"/>
    <s v="Bartosz"/>
    <s v="m"/>
    <s v="30"/>
    <n v="10"/>
    <x v="6"/>
  </r>
  <r>
    <s v="09301500334"/>
    <s v="Magulski"/>
    <s v="Maciej"/>
    <s v="m"/>
    <s v="30"/>
    <n v="10"/>
    <x v="6"/>
  </r>
  <r>
    <s v="09301601097"/>
    <s v="Langiewicz"/>
    <s v="Marcel"/>
    <s v="m"/>
    <s v="30"/>
    <n v="10"/>
    <x v="6"/>
  </r>
  <r>
    <s v="09302001353"/>
    <s v="Polonski"/>
    <s v="Jakub"/>
    <s v="m"/>
    <s v="30"/>
    <n v="10"/>
    <x v="6"/>
  </r>
  <r>
    <s v="09302011011"/>
    <s v="Kubisiak"/>
    <s v="Mariusz"/>
    <s v="m"/>
    <s v="30"/>
    <n v="10"/>
    <x v="6"/>
  </r>
  <r>
    <s v="09302100793"/>
    <s v="Kubisiak"/>
    <s v="Mateusz"/>
    <s v="m"/>
    <s v="30"/>
    <n v="10"/>
    <x v="6"/>
  </r>
  <r>
    <s v="09302201333"/>
    <s v="Duraj"/>
    <s v="Piotr"/>
    <s v="m"/>
    <s v="30"/>
    <n v="10"/>
    <x v="6"/>
  </r>
  <r>
    <s v="09302304838"/>
    <s v="Grabek"/>
    <s v="Oskar"/>
    <s v="m"/>
    <s v="30"/>
    <n v="10"/>
    <x v="6"/>
  </r>
  <r>
    <s v="09302308382"/>
    <s v="Tarnacka"/>
    <s v="Antonina"/>
    <s v="k"/>
    <s v="30"/>
    <n v="10"/>
    <x v="6"/>
  </r>
  <r>
    <s v="09302400657"/>
    <s v="Lunkiewicz"/>
    <s v="Maciej"/>
    <s v="m"/>
    <s v="30"/>
    <n v="10"/>
    <x v="6"/>
  </r>
  <r>
    <s v="09302502274"/>
    <s v="Wojciechowski"/>
    <s v="Aleksander"/>
    <s v="m"/>
    <s v="30"/>
    <n v="10"/>
    <x v="6"/>
  </r>
  <r>
    <s v="09302602400"/>
    <s v="Pochmara"/>
    <s v="Kaja"/>
    <s v="k"/>
    <s v="30"/>
    <n v="10"/>
    <x v="6"/>
  </r>
  <r>
    <s v="09302609421"/>
    <s v="Leszczynska"/>
    <s v="Maja"/>
    <s v="k"/>
    <s v="30"/>
    <n v="10"/>
    <x v="6"/>
  </r>
  <r>
    <s v="09302702421"/>
    <s v="Lorenc"/>
    <s v="Magdalena"/>
    <s v="k"/>
    <s v="30"/>
    <n v="10"/>
    <x v="6"/>
  </r>
  <r>
    <s v="09302711423"/>
    <s v="Zalewska"/>
    <s v="Aleksandra"/>
    <s v="k"/>
    <s v="30"/>
    <n v="10"/>
    <x v="6"/>
  </r>
  <r>
    <s v="09302801182"/>
    <s v="Gosiewska"/>
    <s v="Paulina"/>
    <s v="k"/>
    <s v="30"/>
    <n v="10"/>
    <x v="6"/>
  </r>
  <r>
    <s v="09302806088"/>
    <s v="Mauruszewicz"/>
    <s v="Lena"/>
    <s v="k"/>
    <s v="30"/>
    <n v="10"/>
    <x v="6"/>
  </r>
  <r>
    <s v="09302806613"/>
    <s v="Buczkowski"/>
    <s v="Mateusz"/>
    <s v="m"/>
    <s v="30"/>
    <n v="10"/>
    <x v="6"/>
  </r>
  <r>
    <s v="09302809661"/>
    <s v="Mielewczyk"/>
    <s v="Lena"/>
    <s v="k"/>
    <s v="30"/>
    <n v="10"/>
    <x v="6"/>
  </r>
  <r>
    <s v="09302909729"/>
    <s v="Ramlo"/>
    <s v="Julia"/>
    <s v="k"/>
    <s v="30"/>
    <n v="10"/>
    <x v="6"/>
  </r>
  <r>
    <s v="09302909767"/>
    <s v="Rafinska"/>
    <s v="Julia"/>
    <s v="k"/>
    <s v="30"/>
    <n v="10"/>
    <x v="6"/>
  </r>
  <r>
    <s v="09303003200"/>
    <s v="Broszczak"/>
    <s v="Olga"/>
    <s v="k"/>
    <s v="30"/>
    <n v="10"/>
    <x v="6"/>
  </r>
  <r>
    <s v="09303005042"/>
    <s v="Bikonis"/>
    <s v="Zofia"/>
    <s v="k"/>
    <s v="30"/>
    <n v="10"/>
    <x v="6"/>
  </r>
  <r>
    <s v="09303005066"/>
    <s v="Marczynska"/>
    <s v="Liliana"/>
    <s v="k"/>
    <s v="30"/>
    <n v="10"/>
    <x v="6"/>
  </r>
  <r>
    <s v="09303005080"/>
    <s v="Krainska"/>
    <s v="Malgorzata"/>
    <s v="k"/>
    <s v="30"/>
    <n v="10"/>
    <x v="6"/>
  </r>
  <r>
    <s v="09303005141"/>
    <s v="Oldakowska"/>
    <s v="Kinga"/>
    <s v="k"/>
    <s v="30"/>
    <n v="10"/>
    <x v="6"/>
  </r>
  <r>
    <s v="09303009855"/>
    <s v="Gdaniec"/>
    <s v="Pawel"/>
    <s v="m"/>
    <s v="30"/>
    <n v="10"/>
    <x v="6"/>
  </r>
  <r>
    <s v="09310202696"/>
    <s v="Skaluba"/>
    <s v="Gabriel"/>
    <s v="m"/>
    <s v="31"/>
    <n v="11"/>
    <x v="7"/>
  </r>
  <r>
    <s v="09310208166"/>
    <s v="Klaus"/>
    <s v="Michalina"/>
    <s v="k"/>
    <s v="31"/>
    <n v="11"/>
    <x v="7"/>
  </r>
  <r>
    <s v="09310208432"/>
    <s v="Kiryk"/>
    <s v="Michal"/>
    <s v="m"/>
    <s v="31"/>
    <n v="11"/>
    <x v="7"/>
  </r>
  <r>
    <s v="09310302570"/>
    <s v="Kowalski"/>
    <s v="Mateusz"/>
    <s v="m"/>
    <s v="31"/>
    <n v="11"/>
    <x v="7"/>
  </r>
  <r>
    <s v="09310302617"/>
    <s v="Wysokinski"/>
    <s v="Adrian"/>
    <s v="m"/>
    <s v="31"/>
    <n v="11"/>
    <x v="7"/>
  </r>
  <r>
    <s v="09310310236"/>
    <s v="Szpak"/>
    <s v="Dawid"/>
    <s v="m"/>
    <s v="31"/>
    <n v="11"/>
    <x v="7"/>
  </r>
  <r>
    <s v="09310403981"/>
    <s v="Madej"/>
    <s v="Lucja"/>
    <s v="k"/>
    <s v="31"/>
    <n v="11"/>
    <x v="7"/>
  </r>
  <r>
    <s v="09310407886"/>
    <s v="Symoszyn"/>
    <s v="Emilia"/>
    <s v="k"/>
    <s v="31"/>
    <n v="11"/>
    <x v="7"/>
  </r>
  <r>
    <s v="09310408399"/>
    <s v="Cieslik"/>
    <s v="Szymon"/>
    <s v="m"/>
    <s v="31"/>
    <n v="11"/>
    <x v="7"/>
  </r>
  <r>
    <s v="09310500954"/>
    <s v="Pawlak"/>
    <s v="Jan"/>
    <s v="m"/>
    <s v="31"/>
    <n v="11"/>
    <x v="7"/>
  </r>
  <r>
    <s v="09310503841"/>
    <s v="Sznejder"/>
    <s v="Dominika"/>
    <s v="k"/>
    <s v="31"/>
    <n v="11"/>
    <x v="7"/>
  </r>
  <r>
    <s v="09310600579"/>
    <s v="Chmielewski"/>
    <s v="Jakub"/>
    <s v="m"/>
    <s v="31"/>
    <n v="11"/>
    <x v="7"/>
  </r>
  <r>
    <s v="09310705410"/>
    <s v="Rysak"/>
    <s v="Igor"/>
    <s v="m"/>
    <s v="31"/>
    <n v="11"/>
    <x v="7"/>
  </r>
  <r>
    <s v="09310804898"/>
    <s v="Szumilewicz"/>
    <s v="Dariusz"/>
    <s v="m"/>
    <s v="31"/>
    <n v="11"/>
    <x v="7"/>
  </r>
  <r>
    <s v="09310901731"/>
    <s v="Krosnowski"/>
    <s v="Mateusz"/>
    <s v="m"/>
    <s v="31"/>
    <n v="11"/>
    <x v="7"/>
  </r>
  <r>
    <s v="09310906101"/>
    <s v="Harris"/>
    <s v="Nina"/>
    <s v="k"/>
    <s v="31"/>
    <n v="11"/>
    <x v="7"/>
  </r>
  <r>
    <s v="09310906125"/>
    <s v="Koszucka"/>
    <s v="Marika"/>
    <s v="k"/>
    <s v="31"/>
    <n v="11"/>
    <x v="7"/>
  </r>
  <r>
    <s v="09311000965"/>
    <s v="Chmielewska"/>
    <s v="Wiktoria"/>
    <s v="k"/>
    <s v="31"/>
    <n v="11"/>
    <x v="7"/>
  </r>
  <r>
    <s v="09311005144"/>
    <s v="Seredynska"/>
    <s v="Joanna"/>
    <s v="k"/>
    <s v="31"/>
    <n v="11"/>
    <x v="7"/>
  </r>
  <r>
    <s v="09311005632"/>
    <s v="Afeltowicz"/>
    <s v="Wojciech"/>
    <s v="m"/>
    <s v="31"/>
    <n v="11"/>
    <x v="7"/>
  </r>
  <r>
    <s v="09311009704"/>
    <s v="Jakubowska"/>
    <s v="Natalia"/>
    <s v="k"/>
    <s v="31"/>
    <n v="11"/>
    <x v="7"/>
  </r>
  <r>
    <s v="09311103163"/>
    <s v="Lewandowska"/>
    <s v="Olga"/>
    <s v="k"/>
    <s v="31"/>
    <n v="11"/>
    <x v="7"/>
  </r>
  <r>
    <s v="09311103484"/>
    <s v="Derosas"/>
    <s v="Weronika"/>
    <s v="k"/>
    <s v="31"/>
    <n v="11"/>
    <x v="7"/>
  </r>
  <r>
    <s v="09311204208"/>
    <s v="Mucha"/>
    <s v="Laura"/>
    <s v="k"/>
    <s v="31"/>
    <n v="11"/>
    <x v="7"/>
  </r>
  <r>
    <s v="09311204284"/>
    <s v="Szymichowska"/>
    <s v="Antonina"/>
    <s v="k"/>
    <s v="31"/>
    <n v="11"/>
    <x v="7"/>
  </r>
  <r>
    <s v="09311303426"/>
    <s v="Janiszek"/>
    <s v="Natalia"/>
    <s v="k"/>
    <s v="31"/>
    <n v="11"/>
    <x v="7"/>
  </r>
  <r>
    <s v="09311303679"/>
    <s v="Dombrowski"/>
    <s v="Sambor"/>
    <s v="m"/>
    <s v="31"/>
    <n v="11"/>
    <x v="7"/>
  </r>
  <r>
    <s v="09311303693"/>
    <s v="Wieniarski"/>
    <s v="Arkadiusz"/>
    <s v="m"/>
    <s v="31"/>
    <n v="11"/>
    <x v="7"/>
  </r>
  <r>
    <s v="09311308469"/>
    <s v="Marszalek"/>
    <s v="Lidia"/>
    <s v="k"/>
    <s v="31"/>
    <n v="11"/>
    <x v="7"/>
  </r>
  <r>
    <s v="09311310792"/>
    <s v="Michalak"/>
    <s v="Krzysztof"/>
    <s v="m"/>
    <s v="31"/>
    <n v="11"/>
    <x v="7"/>
  </r>
  <r>
    <s v="09311505163"/>
    <s v="Czartoryjska"/>
    <s v="Wiktoria"/>
    <s v="k"/>
    <s v="31"/>
    <n v="11"/>
    <x v="7"/>
  </r>
  <r>
    <s v="09311601388"/>
    <s v="Tomanek"/>
    <s v="Anna"/>
    <s v="k"/>
    <s v="31"/>
    <n v="11"/>
    <x v="7"/>
  </r>
  <r>
    <s v="09311601425"/>
    <s v="Pawlowicz"/>
    <s v="Karolina"/>
    <s v="k"/>
    <s v="31"/>
    <n v="11"/>
    <x v="7"/>
  </r>
  <r>
    <s v="09311701118"/>
    <s v="Szwast"/>
    <s v="Daniel"/>
    <s v="m"/>
    <s v="31"/>
    <n v="11"/>
    <x v="7"/>
  </r>
  <r>
    <s v="09311706359"/>
    <s v="Zawizlak"/>
    <s v="Adam"/>
    <s v="m"/>
    <s v="31"/>
    <n v="11"/>
    <x v="7"/>
  </r>
  <r>
    <s v="09311711463"/>
    <s v="Wierzbicka"/>
    <s v="Amelia"/>
    <s v="k"/>
    <s v="31"/>
    <n v="11"/>
    <x v="7"/>
  </r>
  <r>
    <s v="09311806622"/>
    <s v="Kielbowicz"/>
    <s v="Milena"/>
    <s v="k"/>
    <s v="31"/>
    <n v="11"/>
    <x v="7"/>
  </r>
  <r>
    <s v="09311907224"/>
    <s v="Steinhardt"/>
    <s v="Hanna"/>
    <s v="k"/>
    <s v="31"/>
    <n v="11"/>
    <x v="7"/>
  </r>
  <r>
    <s v="09311908720"/>
    <s v="Forjasz"/>
    <s v="Roxana"/>
    <s v="k"/>
    <s v="31"/>
    <n v="11"/>
    <x v="7"/>
  </r>
  <r>
    <s v="09312003684"/>
    <s v="Karwik"/>
    <s v="Milena"/>
    <s v="k"/>
    <s v="31"/>
    <n v="11"/>
    <x v="7"/>
  </r>
  <r>
    <s v="09312003707"/>
    <s v="Lupinska"/>
    <s v="Magdalena"/>
    <s v="k"/>
    <s v="31"/>
    <n v="11"/>
    <x v="7"/>
  </r>
  <r>
    <s v="09312008337"/>
    <s v="Pengiel"/>
    <s v="Jan"/>
    <s v="m"/>
    <s v="31"/>
    <n v="11"/>
    <x v="7"/>
  </r>
  <r>
    <s v="09312103018"/>
    <s v="Wojtaszewski"/>
    <s v="Aleksander"/>
    <s v="m"/>
    <s v="31"/>
    <n v="11"/>
    <x v="7"/>
  </r>
  <r>
    <s v="09312104743"/>
    <s v="Czarkowska"/>
    <s v="Katarzyna"/>
    <s v="k"/>
    <s v="31"/>
    <n v="11"/>
    <x v="7"/>
  </r>
  <r>
    <s v="09312106127"/>
    <s v="Zacharska"/>
    <s v="Aleksandra"/>
    <s v="k"/>
    <s v="31"/>
    <n v="11"/>
    <x v="7"/>
  </r>
  <r>
    <s v="09312201877"/>
    <s v="Bilmon"/>
    <s v="Tymoteusz"/>
    <s v="m"/>
    <s v="31"/>
    <n v="11"/>
    <x v="7"/>
  </r>
  <r>
    <s v="09312304525"/>
    <s v="Gorczynska"/>
    <s v="Oliwia"/>
    <s v="k"/>
    <s v="31"/>
    <n v="11"/>
    <x v="7"/>
  </r>
  <r>
    <s v="09312307276"/>
    <s v="Budkowski"/>
    <s v="Marek"/>
    <s v="m"/>
    <s v="31"/>
    <n v="11"/>
    <x v="7"/>
  </r>
  <r>
    <s v="09312408236"/>
    <s v="Dulak"/>
    <s v="Piotr"/>
    <s v="m"/>
    <s v="31"/>
    <n v="11"/>
    <x v="7"/>
  </r>
  <r>
    <s v="09312503412"/>
    <s v="Kaczor"/>
    <s v="Mikolaj"/>
    <s v="m"/>
    <s v="31"/>
    <n v="11"/>
    <x v="7"/>
  </r>
  <r>
    <s v="09312505797"/>
    <s v="Olszewski"/>
    <s v="Kacper"/>
    <s v="m"/>
    <s v="31"/>
    <n v="11"/>
    <x v="7"/>
  </r>
  <r>
    <s v="09312505810"/>
    <s v="Polubinski"/>
    <s v="Piotr"/>
    <s v="m"/>
    <s v="31"/>
    <n v="11"/>
    <x v="7"/>
  </r>
  <r>
    <s v="09312605138"/>
    <s v="Budny"/>
    <s v="Tomasz"/>
    <s v="m"/>
    <s v="31"/>
    <n v="11"/>
    <x v="7"/>
  </r>
  <r>
    <s v="09312605176"/>
    <s v="Fiebig"/>
    <s v="Piotr"/>
    <s v="m"/>
    <s v="31"/>
    <n v="11"/>
    <x v="7"/>
  </r>
  <r>
    <s v="09312704714"/>
    <s v="Ziolkowski"/>
    <s v="Adam"/>
    <s v="m"/>
    <s v="31"/>
    <n v="11"/>
    <x v="7"/>
  </r>
  <r>
    <s v="09312808395"/>
    <s v="Rys"/>
    <s v="Igor"/>
    <s v="m"/>
    <s v="31"/>
    <n v="11"/>
    <x v="7"/>
  </r>
  <r>
    <s v="09312902686"/>
    <s v="Orczyk"/>
    <s v="Kinga"/>
    <s v="k"/>
    <s v="31"/>
    <n v="11"/>
    <x v="7"/>
  </r>
  <r>
    <s v="09313002170"/>
    <s v="Modzelewski"/>
    <s v="Konrad"/>
    <s v="m"/>
    <s v="31"/>
    <n v="11"/>
    <x v="7"/>
  </r>
  <r>
    <s v="09313003584"/>
    <s v="Cichowlas"/>
    <s v="Marta"/>
    <s v="k"/>
    <s v="31"/>
    <n v="11"/>
    <x v="7"/>
  </r>
  <r>
    <s v="09313003607"/>
    <s v="Kozlowska"/>
    <s v="Malgorzata"/>
    <s v="k"/>
    <s v="31"/>
    <n v="11"/>
    <x v="7"/>
  </r>
  <r>
    <s v="09313008381"/>
    <s v="Wrona"/>
    <s v="Alicja"/>
    <s v="k"/>
    <s v="31"/>
    <n v="11"/>
    <x v="7"/>
  </r>
  <r>
    <s v="09313010294"/>
    <s v="Podolszynski"/>
    <s v="Jakub"/>
    <s v="m"/>
    <s v="31"/>
    <n v="11"/>
    <x v="7"/>
  </r>
  <r>
    <s v="09320105440"/>
    <s v="Piorkowska"/>
    <s v="Kalina"/>
    <s v="k"/>
    <s v="32"/>
    <n v="12"/>
    <x v="8"/>
  </r>
  <r>
    <s v="09320200961"/>
    <s v="Mlodzianowska"/>
    <s v="Lena"/>
    <s v="k"/>
    <s v="32"/>
    <n v="12"/>
    <x v="8"/>
  </r>
  <r>
    <s v="09320300586"/>
    <s v="Kmiecik"/>
    <s v="Martyna"/>
    <s v="k"/>
    <s v="32"/>
    <n v="12"/>
    <x v="8"/>
  </r>
  <r>
    <s v="09320311214"/>
    <s v="Kisiel"/>
    <s v="Michal"/>
    <s v="m"/>
    <s v="32"/>
    <n v="12"/>
    <x v="8"/>
  </r>
  <r>
    <s v="09320401737"/>
    <s v="Dolny"/>
    <s v="Sebastian"/>
    <s v="m"/>
    <s v="32"/>
    <n v="12"/>
    <x v="8"/>
  </r>
  <r>
    <s v="09320408093"/>
    <s v="Kisiela"/>
    <s v="Michal"/>
    <s v="m"/>
    <s v="32"/>
    <n v="12"/>
    <x v="8"/>
  </r>
  <r>
    <s v="09320505837"/>
    <s v="Piotrowski"/>
    <s v="Mariusz"/>
    <s v="m"/>
    <s v="32"/>
    <n v="12"/>
    <x v="8"/>
  </r>
  <r>
    <s v="09320509077"/>
    <s v="Kopiejc"/>
    <s v="Maurycy"/>
    <s v="m"/>
    <s v="32"/>
    <n v="12"/>
    <x v="8"/>
  </r>
  <r>
    <s v="09320605025"/>
    <s v="Oszmana"/>
    <s v="Katarzyna"/>
    <s v="k"/>
    <s v="32"/>
    <n v="12"/>
    <x v="8"/>
  </r>
  <r>
    <s v="09320805814"/>
    <s v="Rozek"/>
    <s v="Jacek"/>
    <s v="m"/>
    <s v="32"/>
    <n v="12"/>
    <x v="8"/>
  </r>
  <r>
    <s v="09320905187"/>
    <s v="Bajer"/>
    <s v="Jadwiga"/>
    <s v="k"/>
    <s v="32"/>
    <n v="12"/>
    <x v="8"/>
  </r>
  <r>
    <s v="09321008971"/>
    <s v="Czapiewski"/>
    <s v="Szymon"/>
    <s v="m"/>
    <s v="32"/>
    <n v="12"/>
    <x v="8"/>
  </r>
  <r>
    <s v="09321103584"/>
    <s v="Marynowska"/>
    <s v="Lena"/>
    <s v="k"/>
    <s v="32"/>
    <n v="12"/>
    <x v="8"/>
  </r>
  <r>
    <s v="09321103607"/>
    <s v="Lubinska"/>
    <s v="Marta"/>
    <s v="k"/>
    <s v="32"/>
    <n v="12"/>
    <x v="8"/>
  </r>
  <r>
    <s v="09321202085"/>
    <s v="Horbaczewska"/>
    <s v="Nicola"/>
    <s v="k"/>
    <s v="32"/>
    <n v="12"/>
    <x v="8"/>
  </r>
  <r>
    <s v="09321202160"/>
    <s v="Wroblewska"/>
    <s v="Alicja"/>
    <s v="k"/>
    <s v="32"/>
    <n v="12"/>
    <x v="8"/>
  </r>
  <r>
    <s v="09321202375"/>
    <s v="Skabara"/>
    <s v="Grzegorz"/>
    <s v="m"/>
    <s v="32"/>
    <n v="12"/>
    <x v="8"/>
  </r>
  <r>
    <s v="09321202436"/>
    <s v="Formela"/>
    <s v="Piotr"/>
    <s v="m"/>
    <s v="32"/>
    <n v="12"/>
    <x v="8"/>
  </r>
  <r>
    <s v="09321208296"/>
    <s v="Ziolkowski"/>
    <s v="Mariusz"/>
    <s v="m"/>
    <s v="32"/>
    <n v="12"/>
    <x v="8"/>
  </r>
  <r>
    <s v="09321301401"/>
    <s v="Trocha"/>
    <s v="Anna"/>
    <s v="k"/>
    <s v="32"/>
    <n v="12"/>
    <x v="8"/>
  </r>
  <r>
    <s v="09321305122"/>
    <s v="Greszczuk"/>
    <s v="Oliwia"/>
    <s v="k"/>
    <s v="32"/>
    <n v="12"/>
    <x v="8"/>
  </r>
  <r>
    <s v="09321401422"/>
    <s v="Krupop"/>
    <s v="Maja"/>
    <s v="k"/>
    <s v="32"/>
    <n v="12"/>
    <x v="8"/>
  </r>
  <r>
    <s v="09321407220"/>
    <s v="Janiczek"/>
    <s v="Natalia"/>
    <s v="k"/>
    <s v="32"/>
    <n v="12"/>
    <x v="8"/>
  </r>
  <r>
    <s v="09321501160"/>
    <s v="Kempka"/>
    <s v="Milena"/>
    <s v="k"/>
    <s v="32"/>
    <n v="12"/>
    <x v="8"/>
  </r>
  <r>
    <s v="09321501177"/>
    <s v="Wizniewski"/>
    <s v="Andrzej"/>
    <s v="m"/>
    <s v="32"/>
    <n v="12"/>
    <x v="8"/>
  </r>
  <r>
    <s v="09321607125"/>
    <s v="Pajsk"/>
    <s v="Katarzyna"/>
    <s v="k"/>
    <s v="32"/>
    <n v="12"/>
    <x v="8"/>
  </r>
  <r>
    <s v="09321611788"/>
    <s v="Lewicka"/>
    <s v="Magdalena"/>
    <s v="k"/>
    <s v="32"/>
    <n v="12"/>
    <x v="8"/>
  </r>
  <r>
    <s v="09321706992"/>
    <s v="Swinianski"/>
    <s v="Cyprian"/>
    <s v="m"/>
    <s v="32"/>
    <n v="12"/>
    <x v="8"/>
  </r>
  <r>
    <s v="09321805936"/>
    <s v="Kaminski"/>
    <s v="Mikolaj"/>
    <s v="m"/>
    <s v="32"/>
    <n v="12"/>
    <x v="8"/>
  </r>
  <r>
    <s v="09321903900"/>
    <s v="Kirwiel"/>
    <s v="Michalina"/>
    <s v="k"/>
    <s v="32"/>
    <n v="12"/>
    <x v="8"/>
  </r>
  <r>
    <s v="09321903917"/>
    <s v="Werbowy"/>
    <s v="Artur"/>
    <s v="m"/>
    <s v="32"/>
    <n v="12"/>
    <x v="8"/>
  </r>
  <r>
    <s v="09321905469"/>
    <s v="Bajurska"/>
    <s v="Zuzanna"/>
    <s v="k"/>
    <s v="32"/>
    <n v="12"/>
    <x v="8"/>
  </r>
  <r>
    <s v="09322003265"/>
    <s v="Zaborowska"/>
    <s v="Aleksandra"/>
    <s v="k"/>
    <s v="32"/>
    <n v="12"/>
    <x v="8"/>
  </r>
  <r>
    <s v="09322103743"/>
    <s v="Dunislawska"/>
    <s v="Victoria"/>
    <s v="k"/>
    <s v="32"/>
    <n v="12"/>
    <x v="8"/>
  </r>
  <r>
    <s v="09322103842"/>
    <s v="Stachurska"/>
    <s v="Helena"/>
    <s v="k"/>
    <s v="32"/>
    <n v="12"/>
    <x v="8"/>
  </r>
  <r>
    <s v="09322106333"/>
    <s v="Kirwiel"/>
    <s v="Michal"/>
    <s v="m"/>
    <s v="32"/>
    <n v="12"/>
    <x v="8"/>
  </r>
  <r>
    <s v="09322106357"/>
    <s v="Zega"/>
    <s v="Adam"/>
    <s v="m"/>
    <s v="32"/>
    <n v="12"/>
    <x v="8"/>
  </r>
  <r>
    <s v="09322109039"/>
    <s v="Lukowski"/>
    <s v="Maciej"/>
    <s v="m"/>
    <s v="32"/>
    <n v="12"/>
    <x v="8"/>
  </r>
  <r>
    <s v="09322202879"/>
    <s v="Pietraszczyk"/>
    <s v="Jan"/>
    <s v="m"/>
    <s v="32"/>
    <n v="12"/>
    <x v="8"/>
  </r>
  <r>
    <s v="09322302180"/>
    <s v="Jędrzejczak"/>
    <s v="Nadia"/>
    <s v="k"/>
    <s v="32"/>
    <n v="12"/>
    <x v="8"/>
  </r>
  <r>
    <s v="09322306528"/>
    <s v="Wymyslowska"/>
    <s v="Alicja"/>
    <s v="k"/>
    <s v="32"/>
    <n v="12"/>
    <x v="8"/>
  </r>
  <r>
    <s v="09322402767"/>
    <s v="Wicher"/>
    <s v="Amelia"/>
    <s v="k"/>
    <s v="32"/>
    <n v="12"/>
    <x v="8"/>
  </r>
  <r>
    <s v="09322501336"/>
    <s v="Tusinski"/>
    <s v="Bartosz"/>
    <s v="m"/>
    <s v="32"/>
    <n v="12"/>
    <x v="8"/>
  </r>
  <r>
    <s v="09322505941"/>
    <s v="Walaszek"/>
    <s v="Angelika"/>
    <s v="k"/>
    <s v="32"/>
    <n v="12"/>
    <x v="8"/>
  </r>
  <r>
    <s v="09322602686"/>
    <s v="Karolewska"/>
    <s v="Milena"/>
    <s v="k"/>
    <s v="32"/>
    <n v="12"/>
    <x v="8"/>
  </r>
  <r>
    <s v="09322702454"/>
    <s v="Stanulewicz"/>
    <s v="Filip"/>
    <s v="m"/>
    <s v="32"/>
    <n v="12"/>
    <x v="8"/>
  </r>
  <r>
    <s v="09322705310"/>
    <s v="Marszalek"/>
    <s v="Kuba"/>
    <s v="m"/>
    <s v="32"/>
    <n v="12"/>
    <x v="8"/>
  </r>
  <r>
    <s v="09322705358"/>
    <s v="Kieloch"/>
    <s v="Michal"/>
    <s v="m"/>
    <s v="32"/>
    <n v="12"/>
    <x v="8"/>
  </r>
  <r>
    <s v="09322802260"/>
    <s v="Marmelowska"/>
    <s v="Martyna"/>
    <s v="k"/>
    <s v="32"/>
    <n v="12"/>
    <x v="8"/>
  </r>
  <r>
    <s v="09322805690"/>
    <s v="Nikolajew"/>
    <s v="Kacper"/>
    <s v="m"/>
    <s v="32"/>
    <n v="12"/>
    <x v="8"/>
  </r>
  <r>
    <s v="09322905758"/>
    <s v="Okla"/>
    <s v="Kacper"/>
    <s v="m"/>
    <s v="32"/>
    <n v="12"/>
    <x v="8"/>
  </r>
  <r>
    <s v="09322907675"/>
    <s v="Lademann"/>
    <s v="Marcel"/>
    <s v="m"/>
    <s v="32"/>
    <n v="12"/>
    <x v="8"/>
  </r>
  <r>
    <s v="09322909004"/>
    <s v="Kowakczyk"/>
    <s v="Maria"/>
    <s v="k"/>
    <s v="32"/>
    <n v="12"/>
    <x v="8"/>
  </r>
  <r>
    <s v="09323004647"/>
    <s v="Pawelska"/>
    <s v="Karolina"/>
    <s v="k"/>
    <s v="32"/>
    <n v="12"/>
    <x v="8"/>
  </r>
  <r>
    <s v="09323004692"/>
    <s v="Niemczyk"/>
    <s v="Kamil"/>
    <s v="m"/>
    <s v="32"/>
    <n v="12"/>
    <x v="8"/>
  </r>
  <r>
    <s v="09323004715"/>
    <s v="Hazubski"/>
    <s v="Olgierd"/>
    <s v="m"/>
    <s v="32"/>
    <n v="12"/>
    <x v="8"/>
  </r>
  <r>
    <s v="09323004753"/>
    <s v="Ryngwelski"/>
    <s v="Igor"/>
    <s v="m"/>
    <s v="32"/>
    <n v="12"/>
    <x v="8"/>
  </r>
  <r>
    <s v="09323004777"/>
    <s v="Ropiak"/>
    <s v="Jakub"/>
    <s v="m"/>
    <s v="32"/>
    <n v="12"/>
    <x v="8"/>
  </r>
  <r>
    <s v="09323004791"/>
    <s v="Giemza"/>
    <s v="Patryk"/>
    <s v="m"/>
    <s v="32"/>
    <n v="12"/>
    <x v="8"/>
  </r>
  <r>
    <s v="09323103810"/>
    <s v="Domzala"/>
    <s v="Ryszard"/>
    <s v="m"/>
    <s v="32"/>
    <n v="12"/>
    <x v="8"/>
  </r>
  <r>
    <s v="09323105621"/>
    <s v="Pozarzycka"/>
    <s v="Justyna"/>
    <s v="k"/>
    <s v="32"/>
    <n v="12"/>
    <x v="8"/>
  </r>
  <r>
    <s v="50021011352"/>
    <s v="Kowalik"/>
    <s v="Mateusz"/>
    <s v="m"/>
    <s v="02"/>
    <n v="2"/>
    <x v="10"/>
  </r>
  <r>
    <s v="50101111305"/>
    <s v="Hintzke"/>
    <s v="Nikola"/>
    <s v="k"/>
    <s v="10"/>
    <n v="10"/>
    <x v="6"/>
  </r>
  <r>
    <s v="50102636355"/>
    <s v="Swistek"/>
    <s v="Damian"/>
    <s v="m"/>
    <s v="10"/>
    <n v="10"/>
    <x v="6"/>
  </r>
  <r>
    <s v="51011153311"/>
    <s v="Grzelecki"/>
    <s v="Oliwier"/>
    <s v="m"/>
    <s v="01"/>
    <n v="1"/>
    <x v="9"/>
  </r>
  <r>
    <s v="51102573842"/>
    <s v="Hinz"/>
    <s v="Nikola"/>
    <s v="k"/>
    <s v="10"/>
    <n v="10"/>
    <x v="6"/>
  </r>
  <r>
    <s v="52101156863"/>
    <s v="Kaftan"/>
    <s v="Monika"/>
    <s v="k"/>
    <s v="10"/>
    <n v="10"/>
    <x v="6"/>
  </r>
  <r>
    <s v="52110446139"/>
    <s v="Wasiluk"/>
    <s v="Bartlomiej"/>
    <s v="m"/>
    <s v="11"/>
    <n v="11"/>
    <x v="7"/>
  </r>
  <r>
    <s v="53082806059"/>
    <s v="Wasilewski"/>
    <s v="Bartlomiej"/>
    <s v="m"/>
    <s v="08"/>
    <n v="8"/>
    <x v="4"/>
  </r>
  <r>
    <s v="53122299122"/>
    <s v="Lukasik"/>
    <s v="Magdalena"/>
    <s v="k"/>
    <s v="12"/>
    <n v="12"/>
    <x v="8"/>
  </r>
  <r>
    <s v="54020837137"/>
    <s v="Silakowski"/>
    <s v="Henryk"/>
    <s v="m"/>
    <s v="02"/>
    <n v="2"/>
    <x v="10"/>
  </r>
  <r>
    <s v="55022153432"/>
    <s v="Zygmunt"/>
    <s v="Adam"/>
    <s v="m"/>
    <s v="02"/>
    <n v="2"/>
    <x v="10"/>
  </r>
  <r>
    <s v="55110906690"/>
    <s v="Pettka"/>
    <s v="Jan"/>
    <s v="m"/>
    <s v="11"/>
    <n v="11"/>
    <x v="7"/>
  </r>
  <r>
    <s v="55123128973"/>
    <s v="Hanczarek"/>
    <s v="Olivier"/>
    <s v="m"/>
    <s v="12"/>
    <n v="12"/>
    <x v="8"/>
  </r>
  <r>
    <s v="56111161549"/>
    <s v="Samulczyk"/>
    <s v="Julia"/>
    <s v="k"/>
    <s v="11"/>
    <n v="11"/>
    <x v="7"/>
  </r>
  <r>
    <s v="57073163051"/>
    <s v="Berezniewicz"/>
    <s v="Wiktor"/>
    <s v="m"/>
    <s v="07"/>
    <n v="7"/>
    <x v="3"/>
  </r>
  <r>
    <s v="57102202414"/>
    <s v="Bialaszewski"/>
    <s v="Piotr"/>
    <s v="m"/>
    <s v="10"/>
    <n v="10"/>
    <x v="6"/>
  </r>
  <r>
    <s v="58122188027"/>
    <s v="Rutkiewicz"/>
    <s v="Julia"/>
    <s v="k"/>
    <s v="12"/>
    <n v="12"/>
    <x v="8"/>
  </r>
  <r>
    <s v="59031152059"/>
    <s v="Kowalczyk"/>
    <s v="Mateusz"/>
    <s v="m"/>
    <s v="03"/>
    <n v="3"/>
    <x v="11"/>
  </r>
  <r>
    <s v="59042989686"/>
    <s v="Sadowska"/>
    <s v="Julia"/>
    <s v="k"/>
    <s v="04"/>
    <n v="4"/>
    <x v="0"/>
  </r>
  <r>
    <s v="59083036077"/>
    <s v="Sobol"/>
    <s v="Filip"/>
    <s v="m"/>
    <s v="08"/>
    <n v="8"/>
    <x v="4"/>
  </r>
  <r>
    <s v="59110570565"/>
    <s v="Senger"/>
    <s v="Joanna"/>
    <s v="k"/>
    <s v="11"/>
    <n v="11"/>
    <x v="7"/>
  </r>
  <r>
    <s v="60102890107"/>
    <s v="Stanislawska"/>
    <s v="Hanna"/>
    <s v="k"/>
    <s v="10"/>
    <n v="10"/>
    <x v="6"/>
  </r>
  <r>
    <s v="61032479116"/>
    <s v="Szczepkowski"/>
    <s v="Dorian"/>
    <s v="m"/>
    <s v="03"/>
    <n v="3"/>
    <x v="11"/>
  </r>
  <r>
    <s v="61100157652"/>
    <s v="Wojcicki"/>
    <s v="Aleks"/>
    <s v="m"/>
    <s v="10"/>
    <n v="10"/>
    <x v="6"/>
  </r>
  <r>
    <s v="61121020469"/>
    <s v="Salanowska"/>
    <s v="Julia"/>
    <s v="k"/>
    <s v="12"/>
    <n v="12"/>
    <x v="8"/>
  </r>
  <r>
    <s v="62033089803"/>
    <s v="Skrzydlak"/>
    <s v="Izabela"/>
    <s v="k"/>
    <s v="03"/>
    <n v="3"/>
    <x v="11"/>
  </r>
  <r>
    <s v="62092569090"/>
    <s v="Koszlaga"/>
    <s v="Mateusz"/>
    <s v="m"/>
    <s v="09"/>
    <n v="9"/>
    <x v="5"/>
  </r>
  <r>
    <s v="63092608644"/>
    <s v="Kowalczuk"/>
    <s v="Maria"/>
    <s v="k"/>
    <s v="09"/>
    <n v="9"/>
    <x v="5"/>
  </r>
  <r>
    <s v="63102092944"/>
    <s v="Glowinska"/>
    <s v="Patrycja"/>
    <s v="k"/>
    <s v="10"/>
    <n v="10"/>
    <x v="6"/>
  </r>
  <r>
    <s v="63122755182"/>
    <s v="Sautycz"/>
    <s v="Julia"/>
    <s v="k"/>
    <s v="12"/>
    <n v="12"/>
    <x v="8"/>
  </r>
  <r>
    <s v="64022301455"/>
    <s v="Jakubowski"/>
    <s v="Nikodem"/>
    <s v="m"/>
    <s v="02"/>
    <n v="2"/>
    <x v="10"/>
  </r>
  <r>
    <s v="64040919575"/>
    <s v="Labuda"/>
    <s v="Marcel"/>
    <s v="m"/>
    <s v="04"/>
    <n v="4"/>
    <x v="0"/>
  </r>
  <r>
    <s v="64063159211"/>
    <s v="Przestrzelski"/>
    <s v="Jakub"/>
    <s v="m"/>
    <s v="06"/>
    <n v="6"/>
    <x v="2"/>
  </r>
  <r>
    <s v="65062892381"/>
    <s v="Sochacka"/>
    <s v="Inka"/>
    <s v="k"/>
    <s v="06"/>
    <n v="6"/>
    <x v="2"/>
  </r>
  <r>
    <s v="65092056892"/>
    <s v="Wierzbicki"/>
    <s v="Antoni"/>
    <s v="m"/>
    <s v="09"/>
    <n v="9"/>
    <x v="5"/>
  </r>
  <r>
    <s v="65102086116"/>
    <s v="Sarnowski"/>
    <s v="Ignacy"/>
    <s v="m"/>
    <s v="10"/>
    <n v="10"/>
    <x v="6"/>
  </r>
  <r>
    <s v="66063014631"/>
    <s v="Machalski"/>
    <s v="Maciej"/>
    <s v="m"/>
    <s v="06"/>
    <n v="6"/>
    <x v="2"/>
  </r>
  <r>
    <s v="66100294134"/>
    <s v="Kowalczyk"/>
    <s v="Mateusz"/>
    <s v="m"/>
    <s v="10"/>
    <n v="10"/>
    <x v="6"/>
  </r>
  <r>
    <s v="66100651663"/>
    <s v="Broukin"/>
    <s v="Zofia"/>
    <s v="k"/>
    <s v="10"/>
    <n v="10"/>
    <x v="6"/>
  </r>
  <r>
    <s v="66111176164"/>
    <s v="Filarska"/>
    <s v="Sandra"/>
    <s v="k"/>
    <s v="11"/>
    <n v="11"/>
    <x v="7"/>
  </r>
  <r>
    <s v="66113183995"/>
    <s v="Siminski"/>
    <s v="Henryk"/>
    <s v="m"/>
    <s v="11"/>
    <n v="11"/>
    <x v="7"/>
  </r>
  <r>
    <s v="67103111042"/>
    <s v="Riegel"/>
    <s v="Julia"/>
    <s v="k"/>
    <s v="10"/>
    <n v="10"/>
    <x v="6"/>
  </r>
  <r>
    <s v="67112966668"/>
    <s v="Kozlowska"/>
    <s v="Malgorzata"/>
    <s v="k"/>
    <s v="11"/>
    <n v="11"/>
    <x v="7"/>
  </r>
  <r>
    <s v="67113048790"/>
    <s v="Porydzaj"/>
    <s v="Jakub"/>
    <s v="m"/>
    <s v="11"/>
    <n v="11"/>
    <x v="7"/>
  </r>
  <r>
    <s v="67120749923"/>
    <s v="Sachse"/>
    <s v="Julia"/>
    <s v="k"/>
    <s v="12"/>
    <n v="12"/>
    <x v="8"/>
  </r>
  <r>
    <s v="68112117597"/>
    <s v="Spanowski"/>
    <s v="Filip"/>
    <s v="m"/>
    <s v="11"/>
    <n v="11"/>
    <x v="7"/>
  </r>
  <r>
    <s v="69030626134"/>
    <s v="Machol"/>
    <s v="Maciej"/>
    <s v="m"/>
    <s v="03"/>
    <n v="3"/>
    <x v="11"/>
  </r>
  <r>
    <s v="69122174118"/>
    <s v="Zmurko"/>
    <s v="Adam"/>
    <s v="m"/>
    <s v="12"/>
    <n v="12"/>
    <x v="8"/>
  </r>
  <r>
    <s v="70032057433"/>
    <s v="Rembisz"/>
    <s v="Jakub"/>
    <s v="m"/>
    <s v="03"/>
    <n v="3"/>
    <x v="11"/>
  </r>
  <r>
    <s v="70053179170"/>
    <s v="Szmitko"/>
    <s v="Dominik"/>
    <s v="m"/>
    <s v="05"/>
    <n v="5"/>
    <x v="1"/>
  </r>
  <r>
    <s v="70101195486"/>
    <s v="Jurewicz"/>
    <s v="Nadia"/>
    <s v="k"/>
    <s v="10"/>
    <n v="10"/>
    <x v="6"/>
  </r>
  <r>
    <s v="70120794633"/>
    <s v="Zurek"/>
    <s v="Adam"/>
    <s v="m"/>
    <s v="12"/>
    <n v="12"/>
    <x v="8"/>
  </r>
  <r>
    <s v="71093058856"/>
    <s v="Ręczmin"/>
    <s v="Jakub"/>
    <s v="m"/>
    <s v="09"/>
    <n v="9"/>
    <x v="5"/>
  </r>
  <r>
    <s v="71110410883"/>
    <s v="Steinborn"/>
    <s v="Hanna"/>
    <s v="k"/>
    <s v="11"/>
    <n v="11"/>
    <x v="7"/>
  </r>
  <r>
    <s v="71112677514"/>
    <s v="Swierszcz"/>
    <s v="Cyprian"/>
    <s v="m"/>
    <s v="11"/>
    <n v="11"/>
    <x v="7"/>
  </r>
  <r>
    <s v="71123061643"/>
    <s v="Sibiga"/>
    <s v="Joanna"/>
    <s v="k"/>
    <s v="12"/>
    <n v="12"/>
    <x v="8"/>
  </r>
  <r>
    <s v="72031096705"/>
    <s v="Makowska"/>
    <s v="Luiza"/>
    <s v="k"/>
    <s v="03"/>
    <n v="3"/>
    <x v="11"/>
  </r>
  <r>
    <s v="73010399576"/>
    <s v="Dzierzak"/>
    <s v="Piotr"/>
    <s v="m"/>
    <s v="01"/>
    <n v="1"/>
    <x v="9"/>
  </r>
  <r>
    <s v="73070871368"/>
    <s v="Leman"/>
    <s v="Maja"/>
    <s v="k"/>
    <s v="07"/>
    <n v="7"/>
    <x v="3"/>
  </r>
  <r>
    <s v="73103000844"/>
    <s v="Stankiewicz"/>
    <s v="Hanna"/>
    <s v="k"/>
    <s v="10"/>
    <n v="10"/>
    <x v="6"/>
  </r>
  <r>
    <s v="73112328551"/>
    <s v="Wizniewski"/>
    <s v="Antoni"/>
    <s v="m"/>
    <s v="11"/>
    <n v="11"/>
    <x v="7"/>
  </r>
  <r>
    <s v="74040249598"/>
    <s v="Zawisza"/>
    <s v="Adrian"/>
    <s v="m"/>
    <s v="04"/>
    <n v="4"/>
    <x v="0"/>
  </r>
  <r>
    <s v="74120284541"/>
    <s v="Adamiak"/>
    <s v="Zofia"/>
    <s v="k"/>
    <s v="12"/>
    <n v="12"/>
    <x v="8"/>
  </r>
  <r>
    <s v="74121108598"/>
    <s v="Yuksek"/>
    <s v="Adrian"/>
    <s v="m"/>
    <s v="12"/>
    <n v="12"/>
    <x v="8"/>
  </r>
  <r>
    <s v="74123184206"/>
    <s v="Perez"/>
    <s v="Karolina"/>
    <s v="k"/>
    <s v="12"/>
    <n v="12"/>
    <x v="8"/>
  </r>
  <r>
    <s v="75032006098"/>
    <s v="Duszota"/>
    <s v="Piotr"/>
    <s v="m"/>
    <s v="03"/>
    <n v="3"/>
    <x v="11"/>
  </r>
  <r>
    <s v="75113162747"/>
    <s v="Kulkowska"/>
    <s v="Maja"/>
    <s v="k"/>
    <s v="11"/>
    <n v="11"/>
    <x v="7"/>
  </r>
  <r>
    <s v="75121005045"/>
    <s v="Zylinska"/>
    <s v="Adelajda"/>
    <s v="k"/>
    <s v="12"/>
    <n v="12"/>
    <x v="8"/>
  </r>
  <r>
    <s v="75123199317"/>
    <s v="Nowak"/>
    <s v="Kacper"/>
    <s v="m"/>
    <s v="12"/>
    <n v="12"/>
    <x v="8"/>
  </r>
  <r>
    <s v="76043054555"/>
    <s v="Lyszcz"/>
    <s v="Maciej"/>
    <s v="m"/>
    <s v="04"/>
    <n v="4"/>
    <x v="0"/>
  </r>
  <r>
    <s v="76043169949"/>
    <s v="Zdrojewska"/>
    <s v="Agata"/>
    <s v="k"/>
    <s v="04"/>
    <n v="4"/>
    <x v="0"/>
  </r>
  <r>
    <s v="76121186303"/>
    <s v="Engel"/>
    <s v="Urszula"/>
    <s v="k"/>
    <s v="12"/>
    <n v="12"/>
    <x v="8"/>
  </r>
  <r>
    <s v="76122752028"/>
    <s v="Zgadzaj"/>
    <s v="Agata"/>
    <s v="k"/>
    <s v="12"/>
    <n v="12"/>
    <x v="8"/>
  </r>
  <r>
    <s v="77111084850"/>
    <s v="Strack"/>
    <s v="Filip"/>
    <s v="m"/>
    <s v="11"/>
    <n v="11"/>
    <x v="7"/>
  </r>
  <r>
    <s v="78011115028"/>
    <s v="Reclaw"/>
    <s v="Julia"/>
    <s v="k"/>
    <s v="01"/>
    <n v="1"/>
    <x v="9"/>
  </r>
  <r>
    <s v="78102945963"/>
    <s v="Mazurkiewicz"/>
    <s v="Lena"/>
    <s v="k"/>
    <s v="10"/>
    <n v="10"/>
    <x v="6"/>
  </r>
  <r>
    <s v="78103188695"/>
    <s v="Potocki"/>
    <s v="Jakub"/>
    <s v="m"/>
    <s v="10"/>
    <n v="10"/>
    <x v="6"/>
  </r>
  <r>
    <s v="78123189018"/>
    <s v="Furmaniak"/>
    <s v="Pawel"/>
    <s v="m"/>
    <s v="12"/>
    <n v="12"/>
    <x v="8"/>
  </r>
  <r>
    <s v="79012564484"/>
    <s v="Marzec"/>
    <s v="Lena"/>
    <s v="k"/>
    <s v="01"/>
    <n v="1"/>
    <x v="9"/>
  </r>
  <r>
    <s v="79070627831"/>
    <s v="Tomaszewski"/>
    <s v="Bruno"/>
    <s v="m"/>
    <s v="07"/>
    <n v="7"/>
    <x v="3"/>
  </r>
  <r>
    <s v="79101146737"/>
    <s v="Strupiechowski"/>
    <s v="Filip"/>
    <s v="m"/>
    <s v="10"/>
    <n v="10"/>
    <x v="6"/>
  </r>
  <r>
    <s v="79110673709"/>
    <s v="Szczepanska"/>
    <s v="Emilia"/>
    <s v="k"/>
    <s v="11"/>
    <n v="11"/>
    <x v="7"/>
  </r>
  <r>
    <s v="81081010863"/>
    <s v="Wamka"/>
    <s v="Anastazja"/>
    <s v="k"/>
    <s v="08"/>
    <n v="8"/>
    <x v="4"/>
  </r>
  <r>
    <s v="81101148770"/>
    <s v="Spychala"/>
    <s v="Filip"/>
    <s v="m"/>
    <s v="10"/>
    <n v="10"/>
    <x v="6"/>
  </r>
  <r>
    <s v="82072219267"/>
    <s v="Bialkowska"/>
    <s v="Kamila"/>
    <s v="k"/>
    <s v="07"/>
    <n v="7"/>
    <x v="3"/>
  </r>
  <r>
    <s v="83041947282"/>
    <s v="Bsk"/>
    <s v="Arleta"/>
    <s v="k"/>
    <s v="04"/>
    <n v="4"/>
    <x v="0"/>
  </r>
  <r>
    <s v="84050694367"/>
    <s v="Wojciechowska"/>
    <s v="Alicja"/>
    <s v="k"/>
    <s v="05"/>
    <n v="5"/>
    <x v="1"/>
  </r>
  <r>
    <s v="84051294894"/>
    <s v="Szczucki"/>
    <s v="Dominik"/>
    <s v="m"/>
    <s v="05"/>
    <n v="5"/>
    <x v="1"/>
  </r>
  <r>
    <s v="84051840149"/>
    <s v="Helinska"/>
    <s v="Ines"/>
    <s v="k"/>
    <s v="05"/>
    <n v="5"/>
    <x v="1"/>
  </r>
  <r>
    <s v="84112185145"/>
    <s v="Felisiak"/>
    <s v="Doris"/>
    <s v="k"/>
    <s v="11"/>
    <n v="11"/>
    <x v="7"/>
  </r>
  <r>
    <s v="85031079443"/>
    <s v="Mrozik"/>
    <s v="Lena"/>
    <s v="k"/>
    <s v="03"/>
    <n v="3"/>
    <x v="11"/>
  </r>
  <r>
    <s v="85052135674"/>
    <s v="Rembiewski"/>
    <s v="Jakub"/>
    <s v="m"/>
    <s v="05"/>
    <n v="5"/>
    <x v="1"/>
  </r>
  <r>
    <s v="85052568643"/>
    <s v="Klein"/>
    <s v="Michalina"/>
    <s v="k"/>
    <s v="05"/>
    <n v="5"/>
    <x v="1"/>
  </r>
  <r>
    <s v="85052605175"/>
    <s v="Geszczynski"/>
    <s v="Patryk"/>
    <s v="m"/>
    <s v="05"/>
    <n v="5"/>
    <x v="1"/>
  </r>
  <r>
    <s v="85111779283"/>
    <s v="Frankowska"/>
    <s v="Roksana"/>
    <s v="k"/>
    <s v="11"/>
    <n v="11"/>
    <x v="7"/>
  </r>
  <r>
    <s v="86061995325"/>
    <s v="Jurczyk"/>
    <s v="Nadia"/>
    <s v="k"/>
    <s v="06"/>
    <n v="6"/>
    <x v="2"/>
  </r>
  <r>
    <s v="86070511185"/>
    <s v="Bialkowska"/>
    <s v="Katarzyna"/>
    <s v="k"/>
    <s v="07"/>
    <n v="7"/>
    <x v="3"/>
  </r>
  <r>
    <s v="86070630583"/>
    <s v="Kolodziejczyk"/>
    <s v="Marta"/>
    <s v="k"/>
    <s v="07"/>
    <n v="7"/>
    <x v="3"/>
  </r>
  <r>
    <s v="86072032543"/>
    <s v="Procinska"/>
    <s v="Julianna"/>
    <s v="k"/>
    <s v="07"/>
    <n v="7"/>
    <x v="3"/>
  </r>
  <r>
    <s v="86080941169"/>
    <s v="Ciesielska"/>
    <s v="Wiktoria"/>
    <s v="k"/>
    <s v="08"/>
    <n v="8"/>
    <x v="4"/>
  </r>
  <r>
    <s v="86081443325"/>
    <s v="Lange"/>
    <s v="Maja"/>
    <s v="k"/>
    <s v="08"/>
    <n v="8"/>
    <x v="4"/>
  </r>
  <r>
    <s v="87070895372"/>
    <s v="Kulakowski"/>
    <s v="Marcjusz"/>
    <s v="m"/>
    <s v="07"/>
    <n v="7"/>
    <x v="3"/>
  </r>
  <r>
    <s v="87071164662"/>
    <s v="Kluziak"/>
    <s v="Matylda"/>
    <s v="k"/>
    <s v="07"/>
    <n v="7"/>
    <x v="3"/>
  </r>
  <r>
    <s v="87072724289"/>
    <s v="Trzebiatowska"/>
    <s v="Anna"/>
    <s v="k"/>
    <s v="07"/>
    <n v="7"/>
    <x v="3"/>
  </r>
  <r>
    <s v="88080204509"/>
    <s v="Tomaszewska"/>
    <s v="Anna"/>
    <s v="k"/>
    <s v="08"/>
    <n v="8"/>
    <x v="4"/>
  </r>
  <r>
    <s v="88080416256"/>
    <s v="Przytula"/>
    <s v="Jakub"/>
    <s v="m"/>
    <s v="08"/>
    <n v="8"/>
    <x v="4"/>
  </r>
  <r>
    <s v="88080601948"/>
    <s v="Grzedzielska"/>
    <s v="Nina"/>
    <s v="k"/>
    <s v="08"/>
    <n v="8"/>
    <x v="4"/>
  </r>
  <r>
    <s v="88103032931"/>
    <s v="Derek"/>
    <s v="Stanislaw"/>
    <s v="m"/>
    <s v="10"/>
    <n v="10"/>
    <x v="6"/>
  </r>
  <r>
    <s v="88111094545"/>
    <s v="Miszkin"/>
    <s v="Lena"/>
    <s v="k"/>
    <s v="11"/>
    <n v="11"/>
    <x v="7"/>
  </r>
  <r>
    <s v="88120262427"/>
    <s v="Kwidczynska"/>
    <s v="Maja"/>
    <s v="k"/>
    <s v="12"/>
    <n v="12"/>
    <x v="8"/>
  </r>
  <r>
    <s v="89010293604"/>
    <s v="Kado"/>
    <s v="Monika"/>
    <s v="k"/>
    <s v="01"/>
    <n v="1"/>
    <x v="9"/>
  </r>
  <r>
    <s v="89010737704"/>
    <s v="Nowakowska"/>
    <s v="Kornelia"/>
    <s v="k"/>
    <s v="01"/>
    <n v="1"/>
    <x v="9"/>
  </r>
  <r>
    <s v="89011129700"/>
    <s v="Wilk"/>
    <s v="Amelia"/>
    <s v="k"/>
    <s v="01"/>
    <n v="1"/>
    <x v="9"/>
  </r>
  <r>
    <s v="89011581319"/>
    <s v="Strehlke"/>
    <s v="Filip"/>
    <s v="m"/>
    <s v="01"/>
    <n v="1"/>
    <x v="9"/>
  </r>
  <r>
    <s v="89012630357"/>
    <s v="Pistek"/>
    <s v="Jan"/>
    <s v="m"/>
    <s v="01"/>
    <n v="1"/>
    <x v="9"/>
  </r>
  <r>
    <s v="89020265394"/>
    <s v="Radomski"/>
    <s v="Jakub"/>
    <s v="m"/>
    <s v="02"/>
    <n v="2"/>
    <x v="10"/>
  </r>
  <r>
    <s v="89021468413"/>
    <s v="Pieterson"/>
    <s v="Jan"/>
    <s v="m"/>
    <s v="02"/>
    <n v="2"/>
    <x v="10"/>
  </r>
  <r>
    <s v="89021697637"/>
    <s v="Dabrowski"/>
    <s v="Stanislaw"/>
    <s v="m"/>
    <s v="02"/>
    <n v="2"/>
    <x v="10"/>
  </r>
  <r>
    <s v="89022379914"/>
    <s v="Beniuszys"/>
    <s v="Mikolaj"/>
    <s v="m"/>
    <s v="02"/>
    <n v="2"/>
    <x v="10"/>
  </r>
  <r>
    <s v="89032143350"/>
    <s v="Kornatowski"/>
    <s v="Mateusz"/>
    <s v="m"/>
    <s v="03"/>
    <n v="3"/>
    <x v="11"/>
  </r>
  <r>
    <s v="89040185241"/>
    <s v="Jackowska"/>
    <s v="Natasza"/>
    <s v="k"/>
    <s v="04"/>
    <n v="4"/>
    <x v="0"/>
  </r>
  <r>
    <s v="89040205480"/>
    <s v="Broszkow"/>
    <s v="Zofia"/>
    <s v="k"/>
    <s v="04"/>
    <n v="4"/>
    <x v="0"/>
  </r>
  <r>
    <s v="89040633348"/>
    <s v="Klebba"/>
    <s v="Michalina"/>
    <s v="k"/>
    <s v="04"/>
    <n v="4"/>
    <x v="0"/>
  </r>
  <r>
    <s v="89040876453"/>
    <s v="Ciosinski"/>
    <s v="Jacek"/>
    <s v="m"/>
    <s v="04"/>
    <n v="4"/>
    <x v="0"/>
  </r>
  <r>
    <s v="89041133472"/>
    <s v="Brydzinski"/>
    <s v="Mariusz"/>
    <s v="m"/>
    <s v="04"/>
    <n v="4"/>
    <x v="0"/>
  </r>
  <r>
    <s v="89042620494"/>
    <s v="Witkowski"/>
    <s v="Andrea"/>
    <s v="m"/>
    <s v="04"/>
    <n v="4"/>
    <x v="0"/>
  </r>
  <r>
    <s v="89042750933"/>
    <s v="Radziszewski"/>
    <s v="Jakub"/>
    <s v="m"/>
    <s v="04"/>
    <n v="4"/>
    <x v="0"/>
  </r>
  <r>
    <s v="89052085069"/>
    <s v="Korenkiewicz"/>
    <s v="Marika"/>
    <s v="k"/>
    <s v="05"/>
    <n v="5"/>
    <x v="1"/>
  </r>
  <r>
    <s v="89052295172"/>
    <s v="Szreder"/>
    <s v="Dawid"/>
    <s v="m"/>
    <s v="05"/>
    <n v="5"/>
    <x v="1"/>
  </r>
  <r>
    <s v="89062644823"/>
    <s v="Murczynska"/>
    <s v="Laura"/>
    <s v="k"/>
    <s v="06"/>
    <n v="6"/>
    <x v="2"/>
  </r>
  <r>
    <s v="89081519801"/>
    <s v="Kurowska"/>
    <s v="Maja"/>
    <s v="k"/>
    <s v="08"/>
    <n v="8"/>
    <x v="4"/>
  </r>
  <r>
    <s v="89082179879"/>
    <s v="Hrywniak"/>
    <s v="Olaf"/>
    <s v="m"/>
    <s v="08"/>
    <n v="8"/>
    <x v="4"/>
  </r>
  <r>
    <s v="89082608599"/>
    <s v="Cieslik"/>
    <s v="Stanislaw"/>
    <s v="m"/>
    <s v="08"/>
    <n v="8"/>
    <x v="4"/>
  </r>
  <r>
    <s v="89091482250"/>
    <s v="Mierzejewski"/>
    <s v="Kornel"/>
    <s v="m"/>
    <s v="09"/>
    <n v="9"/>
    <x v="5"/>
  </r>
  <r>
    <s v="89100192752"/>
    <s v="Lupa"/>
    <s v="Maksymilian"/>
    <s v="m"/>
    <s v="10"/>
    <n v="10"/>
    <x v="6"/>
  </r>
  <r>
    <s v="89102588171"/>
    <s v="Wydrzynski"/>
    <s v="Adrian"/>
    <s v="m"/>
    <s v="10"/>
    <n v="10"/>
    <x v="6"/>
  </r>
  <r>
    <s v="89112466825"/>
    <s v="Tarkowska"/>
    <s v="Antonina"/>
    <s v="k"/>
    <s v="11"/>
    <n v="11"/>
    <x v="7"/>
  </r>
  <r>
    <s v="89120952161"/>
    <s v="Adamczyk"/>
    <s v="Zuzanna"/>
    <s v="k"/>
    <s v="12"/>
    <n v="12"/>
    <x v="8"/>
  </r>
  <r>
    <s v="90053120136"/>
    <s v="Burza"/>
    <s v="Stanislaw"/>
    <s v="m"/>
    <s v="05"/>
    <n v="5"/>
    <x v="1"/>
  </r>
  <r>
    <s v="90112004373"/>
    <s v="Rybinski"/>
    <s v="Igor"/>
    <s v="m"/>
    <s v="11"/>
    <n v="11"/>
    <x v="7"/>
  </r>
  <r>
    <s v="91023191330"/>
    <s v="Wojcik"/>
    <s v="Aleks"/>
    <s v="m"/>
    <s v="02"/>
    <n v="2"/>
    <x v="10"/>
  </r>
  <r>
    <s v="92080709353"/>
    <s v="Pawelec"/>
    <s v="Jan"/>
    <s v="m"/>
    <s v="08"/>
    <n v="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09311303693"/>
    <s v="Wieniarski"/>
    <s v="Arkadiusz"/>
    <s v="m"/>
    <x v="0"/>
    <x v="0"/>
  </r>
  <r>
    <s v="09311711463"/>
    <s v="Wierzbicka"/>
    <s v="Amelia"/>
    <s v="k"/>
    <x v="0"/>
    <x v="0"/>
  </r>
  <r>
    <s v="09210904274"/>
    <s v="Wit"/>
    <s v="Andrzej"/>
    <s v="m"/>
    <x v="1"/>
    <x v="0"/>
  </r>
  <r>
    <s v="89042620494"/>
    <s v="Witkowski"/>
    <s v="Andrea"/>
    <s v="m"/>
    <x v="1"/>
    <x v="0"/>
  </r>
  <r>
    <s v="08310202460"/>
    <s v="Wojcicka"/>
    <s v="Alicja"/>
    <s v="k"/>
    <x v="2"/>
    <x v="0"/>
  </r>
  <r>
    <s v="91023191330"/>
    <s v="Wojcik"/>
    <s v="Aleks"/>
    <s v="m"/>
    <x v="2"/>
    <x v="0"/>
  </r>
  <r>
    <s v="08311008492"/>
    <s v="Wojcik"/>
    <s v="Alan"/>
    <s v="m"/>
    <x v="3"/>
    <x v="0"/>
  </r>
  <r>
    <s v="61100157652"/>
    <s v="Wojcicki"/>
    <s v="Aleks"/>
    <s v="m"/>
    <x v="3"/>
    <x v="0"/>
  </r>
  <r>
    <s v="08261204258"/>
    <s v="Wojciechowski"/>
    <s v="Alojzy"/>
    <s v="m"/>
    <x v="4"/>
    <x v="0"/>
  </r>
  <r>
    <s v="09312103018"/>
    <s v="Wojtaszewski"/>
    <s v="Aleksander"/>
    <s v="m"/>
    <x v="4"/>
    <x v="0"/>
  </r>
  <r>
    <s v="52110446139"/>
    <s v="Wasiluk"/>
    <s v="Bartlomiej"/>
    <s v="m"/>
    <x v="5"/>
    <x v="0"/>
  </r>
  <r>
    <s v="53082806059"/>
    <s v="Wasilewski"/>
    <s v="Bartlomiej"/>
    <s v="m"/>
    <x v="5"/>
    <x v="0"/>
  </r>
  <r>
    <s v="08310711054"/>
    <s v="Podbereski"/>
    <s v="Jakub"/>
    <s v="m"/>
    <x v="6"/>
    <x v="0"/>
  </r>
  <r>
    <s v="09313010294"/>
    <s v="Podolszynski"/>
    <s v="Jakub"/>
    <s v="m"/>
    <x v="6"/>
    <x v="0"/>
  </r>
  <r>
    <s v="08322201772"/>
    <s v="Michalak"/>
    <s v="Krzysztof"/>
    <s v="m"/>
    <x v="7"/>
    <x v="0"/>
  </r>
  <r>
    <s v="09311310792"/>
    <s v="Michalak"/>
    <s v="Krzysztof"/>
    <s v="m"/>
    <x v="7"/>
    <x v="0"/>
  </r>
  <r>
    <s v="09321103584"/>
    <s v="Marynowska"/>
    <s v="Lena"/>
    <s v="k"/>
    <x v="8"/>
    <x v="0"/>
  </r>
  <r>
    <s v="79012564484"/>
    <s v="Marzec"/>
    <s v="Lena"/>
    <s v="k"/>
    <x v="8"/>
    <x v="0"/>
  </r>
  <r>
    <s v="09210804949"/>
    <s v="Kocur"/>
    <s v="Martyna"/>
    <s v="k"/>
    <x v="9"/>
    <x v="0"/>
  </r>
  <r>
    <s v="09212509149"/>
    <s v="Koczakowska"/>
    <s v="Marta"/>
    <s v="k"/>
    <x v="9"/>
    <x v="0"/>
  </r>
  <r>
    <s v="08291104230"/>
    <s v="Korkosz"/>
    <s v="Mateusz"/>
    <s v="m"/>
    <x v="10"/>
    <x v="0"/>
  </r>
  <r>
    <s v="89032143350"/>
    <s v="Kornatowski"/>
    <s v="Mateusz"/>
    <s v="m"/>
    <x v="10"/>
    <x v="0"/>
  </r>
  <r>
    <s v="09211702024"/>
    <s v="Kowalska"/>
    <s v="Maria"/>
    <s v="k"/>
    <x v="11"/>
    <x v="1"/>
  </r>
  <r>
    <s v="09322909004"/>
    <s v="Kowakczyk"/>
    <s v="Maria"/>
    <s v="k"/>
    <x v="11"/>
    <x v="1"/>
  </r>
  <r>
    <s v="63092608644"/>
    <s v="Kowalczuk"/>
    <s v="Maria"/>
    <s v="k"/>
    <x v="11"/>
    <x v="1"/>
  </r>
  <r>
    <s v="66100294134"/>
    <s v="Kowalczyk"/>
    <s v="Mateusz"/>
    <s v="m"/>
    <x v="11"/>
    <x v="1"/>
  </r>
  <r>
    <s v="09220704127"/>
    <s v="Lubinska"/>
    <s v="Magdalena"/>
    <s v="k"/>
    <x v="12"/>
    <x v="0"/>
  </r>
  <r>
    <s v="09321103607"/>
    <s v="Lubinska"/>
    <s v="Marta"/>
    <s v="k"/>
    <x v="12"/>
    <x v="0"/>
  </r>
  <r>
    <s v="08272207572"/>
    <s v="Jakudczyk"/>
    <s v="Nikodem"/>
    <s v="m"/>
    <x v="13"/>
    <x v="0"/>
  </r>
  <r>
    <s v="09212610942"/>
    <s v="Jakubczyk"/>
    <s v="Natalia"/>
    <s v="k"/>
    <x v="13"/>
    <x v="0"/>
  </r>
  <r>
    <s v="09221601003"/>
    <s v="Janik"/>
    <s v="Natalia"/>
    <s v="k"/>
    <x v="14"/>
    <x v="0"/>
  </r>
  <r>
    <s v="09292008233"/>
    <s v="Janiak"/>
    <s v="Nico"/>
    <s v="m"/>
    <x v="14"/>
    <x v="0"/>
  </r>
  <r>
    <s v="08280203076"/>
    <s v="Janczynski"/>
    <s v="Nikodem"/>
    <s v="m"/>
    <x v="15"/>
    <x v="0"/>
  </r>
  <r>
    <s v="09311303426"/>
    <s v="Janiszek"/>
    <s v="Natalia"/>
    <s v="k"/>
    <x v="15"/>
    <x v="0"/>
  </r>
  <r>
    <s v="09310408399"/>
    <s v="Cieslik"/>
    <s v="Szymon"/>
    <s v="m"/>
    <x v="16"/>
    <x v="0"/>
  </r>
  <r>
    <s v="89082608599"/>
    <s v="Cieslik"/>
    <s v="Stanislaw"/>
    <s v="m"/>
    <x v="16"/>
    <x v="0"/>
  </r>
  <r>
    <s v="08262311957"/>
    <s v="Dabrowa"/>
    <s v="Szymon"/>
    <s v="m"/>
    <x v="17"/>
    <x v="0"/>
  </r>
  <r>
    <s v="89021697637"/>
    <s v="Dabrowski"/>
    <s v="Stanislaw"/>
    <s v="m"/>
    <x v="17"/>
    <x v="0"/>
  </r>
  <r>
    <s v="74120284541"/>
    <s v="Adamiak"/>
    <s v="Zofia"/>
    <s v="k"/>
    <x v="18"/>
    <x v="0"/>
  </r>
  <r>
    <s v="89120952161"/>
    <s v="Adamczyk"/>
    <s v="Zuzanna"/>
    <s v="k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EB6A0-0225-4A75-8ED9-61432D6FE7A6}" name="Tabela przestawna3" cacheId="1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H2:I22" firstHeaderRow="1" firstDataRow="1" firstDataCol="1"/>
  <pivotFields count="6">
    <pivotField showAll="0"/>
    <pivotField showAll="0"/>
    <pivotField showAll="0"/>
    <pivotField showAll="0"/>
    <pivotField axis="axisRow" showAll="0" sortType="a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z ile razy wystepuj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1B1B3-DF37-4EBE-AC2B-20A04682742F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7" rowHeaderCaption="miesiac">
  <location ref="I17:J30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4">
        <item x="9"/>
        <item x="0"/>
        <item x="1"/>
        <item x="2"/>
        <item x="3"/>
        <item x="4"/>
        <item x="5"/>
        <item x="6"/>
        <item x="7"/>
        <item x="8"/>
        <item x="10"/>
        <item m="1"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3">
    <i>
      <x v="9"/>
    </i>
    <i>
      <x v="8"/>
    </i>
    <i>
      <x/>
    </i>
    <i>
      <x v="7"/>
    </i>
    <i>
      <x v="10"/>
    </i>
    <i>
      <x v="6"/>
    </i>
    <i>
      <x v="5"/>
    </i>
    <i>
      <x v="4"/>
    </i>
    <i>
      <x v="1"/>
    </i>
    <i>
      <x v="3"/>
    </i>
    <i>
      <x v="2"/>
    </i>
    <i>
      <x v="12"/>
    </i>
    <i t="grand">
      <x/>
    </i>
  </rowItems>
  <colItems count="1">
    <i/>
  </colItems>
  <dataFields count="1">
    <dataField name="liczba osob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2AA7990B-6DFC-4A2C-A988-6EAF08BB535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B86F5F3A-CF00-41C8-9F54-82CFDEF94752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13B3B2E9-62E6-4BA5-A2B0-43E76155B6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CFB483FE-708D-4580-B8E3-25087EC1E53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6" dataBound="0" tableColumnId="6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758669D-6D9F-4995-9D45-16C6FA6173D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DEAAF36-99ED-4E66-A0C6-EEAF955FA44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PESEL" tableColumnId="1"/>
      <queryTableField id="2" name="Nazwisko" tableColumnId="2"/>
      <queryTableField id="3" name="Imi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83797A-B710-43A7-A293-735C8D75AE0D}" name="pesele__210" displayName="pesele__210" ref="A1:F495" tableType="queryTable" totalsRowShown="0">
  <autoFilter ref="A1:F495" xr:uid="{97D38328-2B54-43BA-9F1A-94DDFAFC817D}">
    <filterColumn colId="5">
      <filters>
        <filter val="2"/>
        <filter val="4"/>
      </filters>
    </filterColumn>
  </autoFilter>
  <sortState xmlns:xlrd2="http://schemas.microsoft.com/office/spreadsheetml/2017/richdata2" ref="A2:E495">
    <sortCondition ref="E1:E495"/>
  </sortState>
  <tableColumns count="6">
    <tableColumn id="1" xr3:uid="{31D601DA-70F6-4F1C-9675-493D2EDF6B03}" uniqueName="1" name="PESEL" queryTableFieldId="1" dataDxfId="5"/>
    <tableColumn id="2" xr3:uid="{E1326DA6-5B81-4E4B-8D07-DC725FBD9B34}" uniqueName="2" name="Nazwisko" queryTableFieldId="2" dataDxfId="4"/>
    <tableColumn id="3" xr3:uid="{ECC18DD7-4DB5-43CF-9192-8B3AB5993F28}" uniqueName="3" name="Imie" queryTableFieldId="3" dataDxfId="3"/>
    <tableColumn id="4" xr3:uid="{2FB02A2D-B633-4DFE-9D74-9AD272C7C3FC}" uniqueName="4" name="plec" queryTableFieldId="4" dataDxfId="2">
      <calculatedColumnFormula>IF(MOD(MID(pesele__210[[#This Row],[PESEL]], 10, 1), 2) = 0, "k", "m")</calculatedColumnFormula>
    </tableColumn>
    <tableColumn id="5" xr3:uid="{C28B08D9-CC1A-4D60-BECE-EE52803B0958}" uniqueName="5" name="id" queryTableFieldId="5" dataDxfId="1">
      <calculatedColumnFormula>CONCATENATE(LEFT(pesele__210[[#This Row],[Imie]],1),LEFT(pesele__210[[#This Row],[Nazwisko]], 3),RIGHT(pesele__210[[#This Row],[PESEL]], 1))</calculatedColumnFormula>
    </tableColumn>
    <tableColumn id="6" xr3:uid="{BDD14709-FB86-4496-BD97-511FCEA42026}" uniqueName="6" name="ile razy wystepuje" queryTableFieldId="6" dataDxfId="0">
      <calculatedColumnFormula>COUNTIF($E$2:$E$495, pesele__210[[#This Row],[id]])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BA0331-7908-483A-8CB4-4330B325DF86}" name="pesele__29" displayName="pesele__29" ref="A1:G495" tableType="queryTable" totalsRowShown="0">
  <autoFilter ref="A1:G495" xr:uid="{97D38328-2B54-43BA-9F1A-94DDFAFC817D}"/>
  <tableColumns count="7">
    <tableColumn id="1" xr3:uid="{18F4E2C7-F453-4173-BA6F-08446272CC8C}" uniqueName="1" name="PESEL" queryTableFieldId="1" dataDxfId="12"/>
    <tableColumn id="2" xr3:uid="{D30B656B-6E74-4467-9E2B-A3C8DE1A823A}" uniqueName="2" name="Nazwisko" queryTableFieldId="2" dataDxfId="11"/>
    <tableColumn id="3" xr3:uid="{BFD5B8A3-90AB-4631-91B8-6A70060AF1FC}" uniqueName="3" name="Imie" queryTableFieldId="3" dataDxfId="10"/>
    <tableColumn id="4" xr3:uid="{6E9C945A-61BD-4528-A69E-86BAD95D884A}" uniqueName="4" name="plec" queryTableFieldId="4" dataDxfId="9">
      <calculatedColumnFormula>IF(MOD(MID(pesele__29[[#This Row],[PESEL]], 10, 1), 2) = 0, "k", "m")</calculatedColumnFormula>
    </tableColumn>
    <tableColumn id="5" xr3:uid="{693FD2F2-77BC-47D3-AAB6-716250EC52DB}" uniqueName="5" name="numer miesiaca" queryTableFieldId="5" dataDxfId="8">
      <calculatedColumnFormula>MID(pesele__29[[#This Row],[PESEL]], 3, 2)</calculatedColumnFormula>
    </tableColumn>
    <tableColumn id="6" xr3:uid="{F8181BEC-707A-42B0-9F44-D5C8CB106587}" uniqueName="6" name="miesiac" queryTableFieldId="6" dataDxfId="6">
      <calculatedColumnFormula>IF(pesele__29[[#This Row],[numer miesiaca]] &gt; 12, pesele__29[[#This Row],[numer miesiaca]]-20, pesele__29[[#This Row],[numer miesiaca]])</calculatedColumnFormula>
    </tableColumn>
    <tableColumn id="7" xr3:uid="{FA35A897-D0CE-43C9-B25B-AF66C8590EDA}" uniqueName="7" name="miesiac slownie" queryTableFieldId="7" dataDxfId="7">
      <calculatedColumnFormula>VLOOKUP(pesele__29[[#This Row],[miesiac]],$I$3:$J$14, 2,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D32C96-44B2-45EF-8F7B-19E10668BB41}" name="pesele__28" displayName="pesele__28" ref="A1:E495" tableType="queryTable" totalsRowShown="0">
  <autoFilter ref="A1:E495" xr:uid="{97D38328-2B54-43BA-9F1A-94DDFAFC817D}"/>
  <sortState xmlns:xlrd2="http://schemas.microsoft.com/office/spreadsheetml/2017/richdata2" ref="A2:E495">
    <sortCondition descending="1" ref="E1:E495"/>
  </sortState>
  <tableColumns count="5">
    <tableColumn id="1" xr3:uid="{F1588568-1A2C-4210-99BD-1DC65B92D88D}" uniqueName="1" name="PESEL" queryTableFieldId="1" dataDxfId="17"/>
    <tableColumn id="2" xr3:uid="{7EFE0621-E35F-4629-B91B-C7EB5DCA1831}" uniqueName="2" name="Nazwisko" queryTableFieldId="2" dataDxfId="16"/>
    <tableColumn id="3" xr3:uid="{2348CC4B-4883-4B41-9901-A18B8AB6FF3F}" uniqueName="3" name="Imie" queryTableFieldId="3" dataDxfId="15"/>
    <tableColumn id="4" xr3:uid="{FDA9E7F8-9911-4BD1-80AD-61134088A6B0}" uniqueName="4" name="plec" queryTableFieldId="4" dataDxfId="14">
      <calculatedColumnFormula>IF(MOD(MID(pesele__28[[#This Row],[PESEL]], 10, 1), 2) = 0, "k", "m")</calculatedColumnFormula>
    </tableColumn>
    <tableColumn id="5" xr3:uid="{D6589BF0-9D58-4C28-B95A-BE3177AF176B}" uniqueName="5" name="PORZADKOWA" queryTableFieldId="5" dataDxfId="13">
      <calculatedColumnFormula>MID(pesele__28[[#This Row],[PESEL]], 7, 3)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8D1A70-218B-475C-997B-291FBC554256}" name="pesele__27" displayName="pesele__27" ref="A1:F495" tableType="queryTable" totalsRowShown="0">
  <autoFilter ref="A1:F495" xr:uid="{97D38328-2B54-43BA-9F1A-94DDFAFC817D}">
    <filterColumn colId="5">
      <filters>
        <filter val="2"/>
        <filter val="3"/>
      </filters>
    </filterColumn>
  </autoFilter>
  <sortState xmlns:xlrd2="http://schemas.microsoft.com/office/spreadsheetml/2017/richdata2" ref="A79:F396">
    <sortCondition ref="E1:E495"/>
  </sortState>
  <tableColumns count="6">
    <tableColumn id="1" xr3:uid="{35F06C62-BFE9-43E0-82EB-03F3BAE8EE09}" uniqueName="1" name="PESEL" queryTableFieldId="1" dataDxfId="23"/>
    <tableColumn id="2" xr3:uid="{46EB16CC-FADF-43F3-BEDC-093B803FBCFA}" uniqueName="2" name="Nazwisko" queryTableFieldId="2" dataDxfId="22"/>
    <tableColumn id="3" xr3:uid="{2043E189-05E6-458F-88A6-F3F21AF6E7A9}" uniqueName="3" name="Imie" queryTableFieldId="3" dataDxfId="21"/>
    <tableColumn id="4" xr3:uid="{0198BBC3-936C-4EFB-A958-0A45E9FD2A9D}" uniqueName="4" name="plec" queryTableFieldId="4" dataDxfId="20">
      <calculatedColumnFormula>IF(MOD(MID(pesele__27[[#This Row],[PESEL]], 10, 1), 2) = 0, "k", "m")</calculatedColumnFormula>
    </tableColumn>
    <tableColumn id="6" xr3:uid="{8583B5CE-78DF-46FF-923D-D274C2C7B533}" uniqueName="6" name="nazwisko i imie" queryTableFieldId="6" dataDxfId="18">
      <calculatedColumnFormula>CONCATENATE(pesele__27[[#This Row],[Nazwisko]],pesele__27[[#This Row],[Imie]])</calculatedColumnFormula>
    </tableColumn>
    <tableColumn id="5" xr3:uid="{1179E3FA-BF59-435A-BCAE-C012927C3556}" uniqueName="5" name="ile takich samych" queryTableFieldId="5" dataDxfId="19">
      <calculatedColumnFormula>COUNTIF($E$2:$E$495, pesele__27[[#This Row],[nazwisko i imie]])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2A34C-2F6F-47E7-A7DC-AB70075F7CA9}" name="pesele__24" displayName="pesele__24" ref="A1:E495" tableType="queryTable" totalsRowShown="0">
  <autoFilter ref="A1:E495" xr:uid="{97D38328-2B54-43BA-9F1A-94DDFAFC817D}">
    <filterColumn colId="3">
      <filters>
        <filter val="k"/>
      </filters>
    </filterColumn>
    <filterColumn colId="4">
      <filters>
        <filter val="e"/>
        <filter val="s"/>
      </filters>
    </filterColumn>
  </autoFilter>
  <tableColumns count="5">
    <tableColumn id="1" xr3:uid="{89A455E7-65DC-404A-AD67-B14423223E26}" uniqueName="1" name="PESEL" queryTableFieldId="1" dataDxfId="28"/>
    <tableColumn id="2" xr3:uid="{E9E002E4-F9EC-4871-A002-583E97C5BDB6}" uniqueName="2" name="Nazwisko" queryTableFieldId="2" dataDxfId="27"/>
    <tableColumn id="3" xr3:uid="{49068DFF-94A1-48C0-B42D-F9B721E18695}" uniqueName="3" name="Imie" queryTableFieldId="3" dataDxfId="26"/>
    <tableColumn id="4" xr3:uid="{3E20E892-6FAF-4A6A-B3BB-BBFD290108E2}" uniqueName="4" name="plec" queryTableFieldId="4" dataDxfId="25">
      <calculatedColumnFormula>IF(MOD(MID(pesele__24[[#This Row],[PESEL]], 10, 1), 2) = 0, "k", "m")</calculatedColumnFormula>
    </tableColumn>
    <tableColumn id="5" xr3:uid="{9D97A7E4-DB1A-42BF-9251-53EBD6E3C0C3}" uniqueName="5" name="ostatnia literka" queryTableFieldId="5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38328-2B54-43BA-9F1A-94DDFAFC817D}" name="pesele__2" displayName="pesele__2" ref="A1:D495" tableType="queryTable" totalsRowShown="0">
  <autoFilter ref="A1:D495" xr:uid="{97D38328-2B54-43BA-9F1A-94DDFAFC817D}"/>
  <tableColumns count="4">
    <tableColumn id="1" xr3:uid="{52E667B2-28E1-46B3-A6F6-DD30AF30A77B}" uniqueName="1" name="PESEL" queryTableFieldId="1" dataDxfId="32"/>
    <tableColumn id="2" xr3:uid="{CC7B1526-9A1E-476E-B293-357B6B917B43}" uniqueName="2" name="Nazwisko" queryTableFieldId="2" dataDxfId="31"/>
    <tableColumn id="3" xr3:uid="{6459744B-2240-41C4-BD3C-82B45D06C96C}" uniqueName="3" name="Imie" queryTableFieldId="3" dataDxfId="30"/>
    <tableColumn id="4" xr3:uid="{DF3681F1-7350-4BDC-BAE6-5823791E1614}" uniqueName="4" name="plec" queryTableFieldId="4" dataDxfId="29">
      <calculatedColumnFormula>IF(MOD(MID(pesele__2[[#This Row],[PESEL]], 10, 1), 2) = 0, "k", "m")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210A-15C2-4298-8694-23A3D8059CD8}">
  <dimension ref="A1:F495"/>
  <sheetViews>
    <sheetView zoomScale="55" zoomScaleNormal="55" workbookViewId="0">
      <selection activeCell="F1" sqref="A1:F485"/>
    </sheetView>
  </sheetViews>
  <sheetFormatPr defaultRowHeight="14.5" x14ac:dyDescent="0.35"/>
  <cols>
    <col min="1" max="1" width="11.81640625" bestFit="1" customWidth="1"/>
    <col min="2" max="2" width="13.90625" bestFit="1" customWidth="1"/>
    <col min="3" max="3" width="11.26953125" bestFit="1" customWidth="1"/>
    <col min="5" max="5" width="22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1127</v>
      </c>
      <c r="E1" t="s">
        <v>1151</v>
      </c>
      <c r="F1" t="s">
        <v>1152</v>
      </c>
    </row>
    <row r="2" spans="1:6" hidden="1" x14ac:dyDescent="0.35">
      <c r="A2" s="1" t="s">
        <v>703</v>
      </c>
      <c r="B2" s="1" t="s">
        <v>118</v>
      </c>
      <c r="C2" s="1" t="s">
        <v>29</v>
      </c>
      <c r="D2" s="1" t="str">
        <f>IF(MOD(MID(pesele__210[[#This Row],[PESEL]], 10, 1), 2) = 0, "k", "m")</f>
        <v>m</v>
      </c>
      <c r="E2" s="1" t="str">
        <f>CONCATENATE(LEFT(pesele__210[[#This Row],[Imie]],1),LEFT(pesele__210[[#This Row],[Nazwisko]], 3),RIGHT(pesele__210[[#This Row],[PESEL]], 1))</f>
        <v>ABec0</v>
      </c>
      <c r="F2" s="1">
        <f>COUNTIF($E$2:$E$495, pesele__210[[#This Row],[id]])</f>
        <v>1</v>
      </c>
    </row>
    <row r="3" spans="1:6" hidden="1" x14ac:dyDescent="0.35">
      <c r="A3" s="1" t="s">
        <v>808</v>
      </c>
      <c r="B3" s="1" t="s">
        <v>274</v>
      </c>
      <c r="C3" s="1" t="s">
        <v>121</v>
      </c>
      <c r="D3" s="1" t="str">
        <f>IF(MOD(MID(pesele__210[[#This Row],[PESEL]], 10, 1), 2) = 0, "k", "m")</f>
        <v>k</v>
      </c>
      <c r="E3" s="1" t="str">
        <f>CONCATENATE(LEFT(pesele__210[[#This Row],[Imie]],1),LEFT(pesele__210[[#This Row],[Nazwisko]], 3),RIGHT(pesele__210[[#This Row],[PESEL]], 1))</f>
        <v>ABra5</v>
      </c>
      <c r="F3" s="1">
        <f>COUNTIF($E$2:$E$495, pesele__210[[#This Row],[id]])</f>
        <v>1</v>
      </c>
    </row>
    <row r="4" spans="1:6" hidden="1" x14ac:dyDescent="0.35">
      <c r="A4" s="1" t="s">
        <v>1070</v>
      </c>
      <c r="B4" s="1" t="s">
        <v>571</v>
      </c>
      <c r="C4" s="1" t="s">
        <v>572</v>
      </c>
      <c r="D4" s="1" t="str">
        <f>IF(MOD(MID(pesele__210[[#This Row],[PESEL]], 10, 1), 2) = 0, "k", "m")</f>
        <v>k</v>
      </c>
      <c r="E4" s="1" t="str">
        <f>CONCATENATE(LEFT(pesele__210[[#This Row],[Imie]],1),LEFT(pesele__210[[#This Row],[Nazwisko]], 3),RIGHT(pesele__210[[#This Row],[PESEL]], 1))</f>
        <v>ABsk2</v>
      </c>
      <c r="F4" s="1">
        <f>COUNTIF($E$2:$E$495, pesele__210[[#This Row],[id]])</f>
        <v>1</v>
      </c>
    </row>
    <row r="5" spans="1:6" hidden="1" x14ac:dyDescent="0.35">
      <c r="A5" s="1" t="s">
        <v>787</v>
      </c>
      <c r="B5" s="1" t="s">
        <v>247</v>
      </c>
      <c r="C5" s="1" t="s">
        <v>211</v>
      </c>
      <c r="D5" s="1" t="str">
        <f>IF(MOD(MID(pesele__210[[#This Row],[PESEL]], 10, 1), 2) = 0, "k", "m")</f>
        <v>k</v>
      </c>
      <c r="E5" s="1" t="str">
        <f>CONCATENATE(LEFT(pesele__210[[#This Row],[Imie]],1),LEFT(pesele__210[[#This Row],[Nazwisko]], 3),RIGHT(pesele__210[[#This Row],[PESEL]], 1))</f>
        <v>ASmi7</v>
      </c>
      <c r="F5" s="1">
        <f>COUNTIF($E$2:$E$495, pesele__210[[#This Row],[id]])</f>
        <v>1</v>
      </c>
    </row>
    <row r="6" spans="1:6" hidden="1" x14ac:dyDescent="0.35">
      <c r="A6" s="1" t="s">
        <v>761</v>
      </c>
      <c r="B6" s="1" t="s">
        <v>210</v>
      </c>
      <c r="C6" s="1" t="s">
        <v>211</v>
      </c>
      <c r="D6" s="1" t="str">
        <f>IF(MOD(MID(pesele__210[[#This Row],[PESEL]], 10, 1), 2) = 0, "k", "m")</f>
        <v>k</v>
      </c>
      <c r="E6" s="1" t="str">
        <f>CONCATENATE(LEFT(pesele__210[[#This Row],[Imie]],1),LEFT(pesele__210[[#This Row],[Nazwisko]], 3),RIGHT(pesele__210[[#This Row],[PESEL]], 1))</f>
        <v>ASwi8</v>
      </c>
      <c r="F6" s="1">
        <f>COUNTIF($E$2:$E$495, pesele__210[[#This Row],[id]])</f>
        <v>1</v>
      </c>
    </row>
    <row r="7" spans="1:6" hidden="1" x14ac:dyDescent="0.35">
      <c r="A7" s="1" t="s">
        <v>678</v>
      </c>
      <c r="B7" s="1" t="s">
        <v>81</v>
      </c>
      <c r="C7" s="1" t="s">
        <v>82</v>
      </c>
      <c r="D7" s="1" t="str">
        <f>IF(MOD(MID(pesele__210[[#This Row],[PESEL]], 10, 1), 2) = 0, "k", "m")</f>
        <v>k</v>
      </c>
      <c r="E7" s="1" t="str">
        <f>CONCATENATE(LEFT(pesele__210[[#This Row],[Imie]],1),LEFT(pesele__210[[#This Row],[Nazwisko]], 3),RIGHT(pesele__210[[#This Row],[PESEL]], 1))</f>
        <v>ASzy2</v>
      </c>
      <c r="F7" s="1">
        <f>COUNTIF($E$2:$E$495, pesele__210[[#This Row],[id]])</f>
        <v>1</v>
      </c>
    </row>
    <row r="8" spans="1:6" hidden="1" x14ac:dyDescent="0.35">
      <c r="A8" s="1" t="s">
        <v>886</v>
      </c>
      <c r="B8" s="1" t="s">
        <v>365</v>
      </c>
      <c r="C8" s="1" t="s">
        <v>211</v>
      </c>
      <c r="D8" s="1" t="str">
        <f>IF(MOD(MID(pesele__210[[#This Row],[PESEL]], 10, 1), 2) = 0, "k", "m")</f>
        <v>k</v>
      </c>
      <c r="E8" s="1" t="str">
        <f>CONCATENATE(LEFT(pesele__210[[#This Row],[Imie]],1),LEFT(pesele__210[[#This Row],[Nazwisko]], 3),RIGHT(pesele__210[[#This Row],[PESEL]], 1))</f>
        <v>ASzy4</v>
      </c>
      <c r="F8" s="1">
        <f>COUNTIF($E$2:$E$495, pesele__210[[#This Row],[id]])</f>
        <v>1</v>
      </c>
    </row>
    <row r="9" spans="1:6" hidden="1" x14ac:dyDescent="0.35">
      <c r="A9" s="1" t="s">
        <v>843</v>
      </c>
      <c r="B9" s="1" t="s">
        <v>317</v>
      </c>
      <c r="C9" s="1" t="s">
        <v>211</v>
      </c>
      <c r="D9" s="1" t="str">
        <f>IF(MOD(MID(pesele__210[[#This Row],[PESEL]], 10, 1), 2) = 0, "k", "m")</f>
        <v>k</v>
      </c>
      <c r="E9" s="1" t="str">
        <f>CONCATENATE(LEFT(pesele__210[[#This Row],[Imie]],1),LEFT(pesele__210[[#This Row],[Nazwisko]], 3),RIGHT(pesele__210[[#This Row],[PESEL]], 1))</f>
        <v>ATar2</v>
      </c>
      <c r="F9" s="1">
        <f>COUNTIF($E$2:$E$495, pesele__210[[#This Row],[id]])</f>
        <v>1</v>
      </c>
    </row>
    <row r="10" spans="1:6" hidden="1" x14ac:dyDescent="0.35">
      <c r="A10" s="1" t="s">
        <v>1121</v>
      </c>
      <c r="B10" s="1" t="s">
        <v>628</v>
      </c>
      <c r="C10" s="1" t="s">
        <v>211</v>
      </c>
      <c r="D10" s="1" t="str">
        <f>IF(MOD(MID(pesele__210[[#This Row],[PESEL]], 10, 1), 2) = 0, "k", "m")</f>
        <v>k</v>
      </c>
      <c r="E10" s="1" t="str">
        <f>CONCATENATE(LEFT(pesele__210[[#This Row],[Imie]],1),LEFT(pesele__210[[#This Row],[Nazwisko]], 3),RIGHT(pesele__210[[#This Row],[PESEL]], 1))</f>
        <v>ATar5</v>
      </c>
      <c r="F10" s="1">
        <f>COUNTIF($E$2:$E$495, pesele__210[[#This Row],[id]])</f>
        <v>1</v>
      </c>
    </row>
    <row r="11" spans="1:6" hidden="1" x14ac:dyDescent="0.35">
      <c r="A11" s="1" t="s">
        <v>770</v>
      </c>
      <c r="B11" s="1" t="s">
        <v>225</v>
      </c>
      <c r="C11" s="1" t="s">
        <v>121</v>
      </c>
      <c r="D11" s="1" t="str">
        <f>IF(MOD(MID(pesele__210[[#This Row],[PESEL]], 10, 1), 2) = 0, "k", "m")</f>
        <v>k</v>
      </c>
      <c r="E11" s="1" t="str">
        <f>CONCATENATE(LEFT(pesele__210[[#This Row],[Imie]],1),LEFT(pesele__210[[#This Row],[Nazwisko]], 3),RIGHT(pesele__210[[#This Row],[PESEL]], 1))</f>
        <v>ATok4</v>
      </c>
      <c r="F11" s="1">
        <f>COUNTIF($E$2:$E$495, pesele__210[[#This Row],[id]])</f>
        <v>1</v>
      </c>
    </row>
    <row r="12" spans="1:6" hidden="1" x14ac:dyDescent="0.35">
      <c r="A12" s="1" t="s">
        <v>759</v>
      </c>
      <c r="B12" s="1" t="s">
        <v>207</v>
      </c>
      <c r="C12" s="1" t="s">
        <v>208</v>
      </c>
      <c r="D12" s="1" t="str">
        <f>IF(MOD(MID(pesele__210[[#This Row],[PESEL]], 10, 1), 2) = 0, "k", "m")</f>
        <v>k</v>
      </c>
      <c r="E12" s="1" t="str">
        <f>CONCATENATE(LEFT(pesele__210[[#This Row],[Imie]],1),LEFT(pesele__210[[#This Row],[Nazwisko]], 3),RIGHT(pesele__210[[#This Row],[PESEL]], 1))</f>
        <v>ATok8</v>
      </c>
      <c r="F12" s="1">
        <f>COUNTIF($E$2:$E$495, pesele__210[[#This Row],[id]])</f>
        <v>1</v>
      </c>
    </row>
    <row r="13" spans="1:6" hidden="1" x14ac:dyDescent="0.35">
      <c r="A13" s="1" t="s">
        <v>893</v>
      </c>
      <c r="B13" s="1" t="s">
        <v>374</v>
      </c>
      <c r="C13" s="1" t="s">
        <v>121</v>
      </c>
      <c r="D13" s="1" t="str">
        <f>IF(MOD(MID(pesele__210[[#This Row],[PESEL]], 10, 1), 2) = 0, "k", "m")</f>
        <v>k</v>
      </c>
      <c r="E13" s="1" t="str">
        <f>CONCATENATE(LEFT(pesele__210[[#This Row],[Imie]],1),LEFT(pesele__210[[#This Row],[Nazwisko]], 3),RIGHT(pesele__210[[#This Row],[PESEL]], 1))</f>
        <v>ATom8</v>
      </c>
      <c r="F13" s="1">
        <f>COUNTIF($E$2:$E$495, pesele__210[[#This Row],[id]])</f>
        <v>1</v>
      </c>
    </row>
    <row r="14" spans="1:6" hidden="1" x14ac:dyDescent="0.35">
      <c r="A14" s="1" t="s">
        <v>1089</v>
      </c>
      <c r="B14" s="1" t="s">
        <v>595</v>
      </c>
      <c r="C14" s="1" t="s">
        <v>121</v>
      </c>
      <c r="D14" s="1" t="str">
        <f>IF(MOD(MID(pesele__210[[#This Row],[PESEL]], 10, 1), 2) = 0, "k", "m")</f>
        <v>k</v>
      </c>
      <c r="E14" s="1" t="str">
        <f>CONCATENATE(LEFT(pesele__210[[#This Row],[Imie]],1),LEFT(pesele__210[[#This Row],[Nazwisko]], 3),RIGHT(pesele__210[[#This Row],[PESEL]], 1))</f>
        <v>ATom9</v>
      </c>
      <c r="F14" s="1">
        <f>COUNTIF($E$2:$E$495, pesele__210[[#This Row],[id]])</f>
        <v>1</v>
      </c>
    </row>
    <row r="15" spans="1:6" hidden="1" x14ac:dyDescent="0.35">
      <c r="A15" s="1" t="s">
        <v>943</v>
      </c>
      <c r="B15" s="1" t="s">
        <v>427</v>
      </c>
      <c r="C15" s="1" t="s">
        <v>121</v>
      </c>
      <c r="D15" s="1" t="str">
        <f>IF(MOD(MID(pesele__210[[#This Row],[PESEL]], 10, 1), 2) = 0, "k", "m")</f>
        <v>k</v>
      </c>
      <c r="E15" s="1" t="str">
        <f>CONCATENATE(LEFT(pesele__210[[#This Row],[Imie]],1),LEFT(pesele__210[[#This Row],[Nazwisko]], 3),RIGHT(pesele__210[[#This Row],[PESEL]], 1))</f>
        <v>ATro1</v>
      </c>
      <c r="F15" s="1">
        <f>COUNTIF($E$2:$E$495, pesele__210[[#This Row],[id]])</f>
        <v>1</v>
      </c>
    </row>
    <row r="16" spans="1:6" hidden="1" x14ac:dyDescent="0.35">
      <c r="A16" s="1" t="s">
        <v>1088</v>
      </c>
      <c r="B16" s="1" t="s">
        <v>594</v>
      </c>
      <c r="C16" s="1" t="s">
        <v>121</v>
      </c>
      <c r="D16" s="1" t="str">
        <f>IF(MOD(MID(pesele__210[[#This Row],[PESEL]], 10, 1), 2) = 0, "k", "m")</f>
        <v>k</v>
      </c>
      <c r="E16" s="1" t="str">
        <f>CONCATENATE(LEFT(pesele__210[[#This Row],[Imie]],1),LEFT(pesele__210[[#This Row],[Nazwisko]], 3),RIGHT(pesele__210[[#This Row],[PESEL]], 1))</f>
        <v>ATrz9</v>
      </c>
      <c r="F16" s="1">
        <f>COUNTIF($E$2:$E$495, pesele__210[[#This Row],[id]])</f>
        <v>1</v>
      </c>
    </row>
    <row r="17" spans="1:6" hidden="1" x14ac:dyDescent="0.35">
      <c r="A17" s="1" t="s">
        <v>705</v>
      </c>
      <c r="B17" s="1" t="s">
        <v>120</v>
      </c>
      <c r="C17" s="1" t="s">
        <v>121</v>
      </c>
      <c r="D17" s="1" t="str">
        <f>IF(MOD(MID(pesele__210[[#This Row],[PESEL]], 10, 1), 2) = 0, "k", "m")</f>
        <v>k</v>
      </c>
      <c r="E17" s="1" t="str">
        <f>CONCATENATE(LEFT(pesele__210[[#This Row],[Imie]],1),LEFT(pesele__210[[#This Row],[Nazwisko]], 3),RIGHT(pesele__210[[#This Row],[PESEL]], 1))</f>
        <v>AUlw4</v>
      </c>
      <c r="F17" s="1">
        <f>COUNTIF($E$2:$E$495, pesele__210[[#This Row],[id]])</f>
        <v>1</v>
      </c>
    </row>
    <row r="18" spans="1:6" hidden="1" x14ac:dyDescent="0.35">
      <c r="A18" s="1" t="s">
        <v>967</v>
      </c>
      <c r="B18" s="1" t="s">
        <v>451</v>
      </c>
      <c r="C18" s="1" t="s">
        <v>452</v>
      </c>
      <c r="D18" s="1" t="str">
        <f>IF(MOD(MID(pesele__210[[#This Row],[PESEL]], 10, 1), 2) = 0, "k", "m")</f>
        <v>k</v>
      </c>
      <c r="E18" s="1" t="str">
        <f>CONCATENATE(LEFT(pesele__210[[#This Row],[Imie]],1),LEFT(pesele__210[[#This Row],[Nazwisko]], 3),RIGHT(pesele__210[[#This Row],[PESEL]], 1))</f>
        <v>AWal1</v>
      </c>
      <c r="F18" s="1">
        <f>COUNTIF($E$2:$E$495, pesele__210[[#This Row],[id]])</f>
        <v>1</v>
      </c>
    </row>
    <row r="19" spans="1:6" hidden="1" x14ac:dyDescent="0.35">
      <c r="A19" s="1" t="s">
        <v>1067</v>
      </c>
      <c r="B19" s="1" t="s">
        <v>567</v>
      </c>
      <c r="C19" s="1" t="s">
        <v>568</v>
      </c>
      <c r="D19" s="1" t="str">
        <f>IF(MOD(MID(pesele__210[[#This Row],[PESEL]], 10, 1), 2) = 0, "k", "m")</f>
        <v>k</v>
      </c>
      <c r="E19" s="1" t="str">
        <f>CONCATENATE(LEFT(pesele__210[[#This Row],[Imie]],1),LEFT(pesele__210[[#This Row],[Nazwisko]], 3),RIGHT(pesele__210[[#This Row],[PESEL]], 1))</f>
        <v>AWam3</v>
      </c>
      <c r="F19" s="1">
        <f>COUNTIF($E$2:$E$495, pesele__210[[#This Row],[id]])</f>
        <v>1</v>
      </c>
    </row>
    <row r="20" spans="1:6" hidden="1" x14ac:dyDescent="0.35">
      <c r="A20" s="1" t="s">
        <v>688</v>
      </c>
      <c r="B20" s="1" t="s">
        <v>95</v>
      </c>
      <c r="C20" s="1" t="s">
        <v>37</v>
      </c>
      <c r="D20" s="1" t="str">
        <f>IF(MOD(MID(pesele__210[[#This Row],[PESEL]], 10, 1), 2) = 0, "k", "m")</f>
        <v>k</v>
      </c>
      <c r="E20" s="1" t="str">
        <f>CONCATENATE(LEFT(pesele__210[[#This Row],[Imie]],1),LEFT(pesele__210[[#This Row],[Nazwisko]], 3),RIGHT(pesele__210[[#This Row],[PESEL]], 1))</f>
        <v>AWej2</v>
      </c>
      <c r="F20" s="1">
        <f>COUNTIF($E$2:$E$495, pesele__210[[#This Row],[id]])</f>
        <v>1</v>
      </c>
    </row>
    <row r="21" spans="1:6" hidden="1" x14ac:dyDescent="0.35">
      <c r="A21" s="1" t="s">
        <v>683</v>
      </c>
      <c r="B21" s="1" t="s">
        <v>88</v>
      </c>
      <c r="C21" s="1" t="s">
        <v>37</v>
      </c>
      <c r="D21" s="1" t="str">
        <f>IF(MOD(MID(pesele__210[[#This Row],[PESEL]], 10, 1), 2) = 0, "k", "m")</f>
        <v>k</v>
      </c>
      <c r="E21" s="1" t="str">
        <f>CONCATENATE(LEFT(pesele__210[[#This Row],[Imie]],1),LEFT(pesele__210[[#This Row],[Nazwisko]], 3),RIGHT(pesele__210[[#This Row],[PESEL]], 1))</f>
        <v>AWen7</v>
      </c>
      <c r="F21" s="1">
        <f>COUNTIF($E$2:$E$495, pesele__210[[#This Row],[id]])</f>
        <v>1</v>
      </c>
    </row>
    <row r="22" spans="1:6" hidden="1" x14ac:dyDescent="0.35">
      <c r="A22" s="1" t="s">
        <v>954</v>
      </c>
      <c r="B22" s="1" t="s">
        <v>437</v>
      </c>
      <c r="C22" s="1" t="s">
        <v>438</v>
      </c>
      <c r="D22" s="1" t="str">
        <f>IF(MOD(MID(pesele__210[[#This Row],[PESEL]], 10, 1), 2) = 0, "k", "m")</f>
        <v>m</v>
      </c>
      <c r="E22" s="1" t="str">
        <f>CONCATENATE(LEFT(pesele__210[[#This Row],[Imie]],1),LEFT(pesele__210[[#This Row],[Nazwisko]], 3),RIGHT(pesele__210[[#This Row],[PESEL]], 1))</f>
        <v>AWer7</v>
      </c>
      <c r="F22" s="1">
        <f>COUNTIF($E$2:$E$495, pesele__210[[#This Row],[id]])</f>
        <v>1</v>
      </c>
    </row>
    <row r="23" spans="1:6" hidden="1" x14ac:dyDescent="0.35">
      <c r="A23" s="1" t="s">
        <v>965</v>
      </c>
      <c r="B23" s="1" t="s">
        <v>449</v>
      </c>
      <c r="C23" s="1" t="s">
        <v>37</v>
      </c>
      <c r="D23" s="1" t="str">
        <f>IF(MOD(MID(pesele__210[[#This Row],[PESEL]], 10, 1), 2) = 0, "k", "m")</f>
        <v>k</v>
      </c>
      <c r="E23" s="1" t="str">
        <f>CONCATENATE(LEFT(pesele__210[[#This Row],[Imie]],1),LEFT(pesele__210[[#This Row],[Nazwisko]], 3),RIGHT(pesele__210[[#This Row],[PESEL]], 1))</f>
        <v>AWic7</v>
      </c>
      <c r="F23" s="1">
        <f>COUNTIF($E$2:$E$495, pesele__210[[#This Row],[id]])</f>
        <v>1</v>
      </c>
    </row>
    <row r="24" spans="1:6" hidden="1" x14ac:dyDescent="0.35">
      <c r="A24" s="1" t="s">
        <v>1019</v>
      </c>
      <c r="B24" s="1" t="s">
        <v>518</v>
      </c>
      <c r="C24" s="1" t="s">
        <v>519</v>
      </c>
      <c r="D24" s="1" t="str">
        <f>IF(MOD(MID(pesele__210[[#This Row],[PESEL]], 10, 1), 2) = 0, "k", "m")</f>
        <v>m</v>
      </c>
      <c r="E24" s="1" t="str">
        <f>CONCATENATE(LEFT(pesele__210[[#This Row],[Imie]],1),LEFT(pesele__210[[#This Row],[Nazwisko]], 3),RIGHT(pesele__210[[#This Row],[PESEL]], 1))</f>
        <v>AWie2</v>
      </c>
      <c r="F24" s="1">
        <f>COUNTIF($E$2:$E$495, pesele__210[[#This Row],[id]])</f>
        <v>1</v>
      </c>
    </row>
    <row r="25" spans="1:6" x14ac:dyDescent="0.35">
      <c r="A25" s="1" t="s">
        <v>889</v>
      </c>
      <c r="B25" s="1" t="s">
        <v>369</v>
      </c>
      <c r="C25" s="1" t="s">
        <v>370</v>
      </c>
      <c r="D25" s="1" t="str">
        <f>IF(MOD(MID(pesele__210[[#This Row],[PESEL]], 10, 1), 2) = 0, "k", "m")</f>
        <v>m</v>
      </c>
      <c r="E25" s="1" t="str">
        <f>CONCATENATE(LEFT(pesele__210[[#This Row],[Imie]],1),LEFT(pesele__210[[#This Row],[Nazwisko]], 3),RIGHT(pesele__210[[#This Row],[PESEL]], 1))</f>
        <v>AWie3</v>
      </c>
      <c r="F25" s="1">
        <f>COUNTIF($E$2:$E$495, pesele__210[[#This Row],[id]])</f>
        <v>2</v>
      </c>
    </row>
    <row r="26" spans="1:6" x14ac:dyDescent="0.35">
      <c r="A26" s="1" t="s">
        <v>897</v>
      </c>
      <c r="B26" s="1" t="s">
        <v>379</v>
      </c>
      <c r="C26" s="1" t="s">
        <v>37</v>
      </c>
      <c r="D26" s="1" t="str">
        <f>IF(MOD(MID(pesele__210[[#This Row],[PESEL]], 10, 1), 2) = 0, "k", "m")</f>
        <v>k</v>
      </c>
      <c r="E26" s="1" t="str">
        <f>CONCATENATE(LEFT(pesele__210[[#This Row],[Imie]],1),LEFT(pesele__210[[#This Row],[Nazwisko]], 3),RIGHT(pesele__210[[#This Row],[PESEL]], 1))</f>
        <v>AWie3</v>
      </c>
      <c r="F26" s="1">
        <f>COUNTIF($E$2:$E$495, pesele__210[[#This Row],[id]])</f>
        <v>2</v>
      </c>
    </row>
    <row r="27" spans="1:6" hidden="1" x14ac:dyDescent="0.35">
      <c r="A27" s="1" t="s">
        <v>651</v>
      </c>
      <c r="B27" s="1" t="s">
        <v>36</v>
      </c>
      <c r="C27" s="1" t="s">
        <v>37</v>
      </c>
      <c r="D27" s="1" t="str">
        <f>IF(MOD(MID(pesele__210[[#This Row],[PESEL]], 10, 1), 2) = 0, "k", "m")</f>
        <v>k</v>
      </c>
      <c r="E27" s="1" t="str">
        <f>CONCATENATE(LEFT(pesele__210[[#This Row],[Imie]],1),LEFT(pesele__210[[#This Row],[Nazwisko]], 3),RIGHT(pesele__210[[#This Row],[PESEL]], 1))</f>
        <v>AWie4</v>
      </c>
      <c r="F27" s="1">
        <f>COUNTIF($E$2:$E$495, pesele__210[[#This Row],[id]])</f>
        <v>1</v>
      </c>
    </row>
    <row r="28" spans="1:6" hidden="1" x14ac:dyDescent="0.35">
      <c r="A28" s="1" t="s">
        <v>1097</v>
      </c>
      <c r="B28" s="1" t="s">
        <v>603</v>
      </c>
      <c r="C28" s="1" t="s">
        <v>37</v>
      </c>
      <c r="D28" s="1" t="str">
        <f>IF(MOD(MID(pesele__210[[#This Row],[PESEL]], 10, 1), 2) = 0, "k", "m")</f>
        <v>k</v>
      </c>
      <c r="E28" s="1" t="str">
        <f>CONCATENATE(LEFT(pesele__210[[#This Row],[Imie]],1),LEFT(pesele__210[[#This Row],[Nazwisko]], 3),RIGHT(pesele__210[[#This Row],[PESEL]], 1))</f>
        <v>AWil0</v>
      </c>
      <c r="F28" s="1">
        <f>COUNTIF($E$2:$E$495, pesele__210[[#This Row],[id]])</f>
        <v>1</v>
      </c>
    </row>
    <row r="29" spans="1:6" x14ac:dyDescent="0.35">
      <c r="A29" s="1" t="s">
        <v>746</v>
      </c>
      <c r="B29" s="1" t="s">
        <v>190</v>
      </c>
      <c r="C29" s="1" t="s">
        <v>130</v>
      </c>
      <c r="D29" s="1" t="str">
        <f>IF(MOD(MID(pesele__210[[#This Row],[PESEL]], 10, 1), 2) = 0, "k", "m")</f>
        <v>m</v>
      </c>
      <c r="E29" s="1" t="str">
        <f>CONCATENATE(LEFT(pesele__210[[#This Row],[Imie]],1),LEFT(pesele__210[[#This Row],[Nazwisko]], 3),RIGHT(pesele__210[[#This Row],[PESEL]], 1))</f>
        <v>AWit4</v>
      </c>
      <c r="F29" s="1">
        <f>COUNTIF($E$2:$E$495, pesele__210[[#This Row],[id]])</f>
        <v>2</v>
      </c>
    </row>
    <row r="30" spans="1:6" x14ac:dyDescent="0.35">
      <c r="A30" s="1" t="s">
        <v>1110</v>
      </c>
      <c r="B30" s="1" t="s">
        <v>616</v>
      </c>
      <c r="C30" s="1" t="s">
        <v>617</v>
      </c>
      <c r="D30" s="1" t="str">
        <f>IF(MOD(MID(pesele__210[[#This Row],[PESEL]], 10, 1), 2) = 0, "k", "m")</f>
        <v>m</v>
      </c>
      <c r="E30" s="1" t="str">
        <f>CONCATENATE(LEFT(pesele__210[[#This Row],[Imie]],1),LEFT(pesele__210[[#This Row],[Nazwisko]], 3),RIGHT(pesele__210[[#This Row],[PESEL]], 1))</f>
        <v>AWit4</v>
      </c>
      <c r="F30" s="1">
        <f>COUNTIF($E$2:$E$495, pesele__210[[#This Row],[id]])</f>
        <v>2</v>
      </c>
    </row>
    <row r="31" spans="1:6" hidden="1" x14ac:dyDescent="0.35">
      <c r="A31" s="1" t="s">
        <v>1045</v>
      </c>
      <c r="B31" s="1" t="s">
        <v>129</v>
      </c>
      <c r="C31" s="1" t="s">
        <v>519</v>
      </c>
      <c r="D31" s="1" t="str">
        <f>IF(MOD(MID(pesele__210[[#This Row],[PESEL]], 10, 1), 2) = 0, "k", "m")</f>
        <v>m</v>
      </c>
      <c r="E31" s="1" t="str">
        <f>CONCATENATE(LEFT(pesele__210[[#This Row],[Imie]],1),LEFT(pesele__210[[#This Row],[Nazwisko]], 3),RIGHT(pesele__210[[#This Row],[PESEL]], 1))</f>
        <v>AWiz1</v>
      </c>
      <c r="F31" s="1">
        <f>COUNTIF($E$2:$E$495, pesele__210[[#This Row],[id]])</f>
        <v>1</v>
      </c>
    </row>
    <row r="32" spans="1:6" hidden="1" x14ac:dyDescent="0.35">
      <c r="A32" s="1" t="s">
        <v>710</v>
      </c>
      <c r="B32" s="1" t="s">
        <v>129</v>
      </c>
      <c r="C32" s="1" t="s">
        <v>130</v>
      </c>
      <c r="D32" s="1" t="str">
        <f>IF(MOD(MID(pesele__210[[#This Row],[PESEL]], 10, 1), 2) = 0, "k", "m")</f>
        <v>m</v>
      </c>
      <c r="E32" s="1" t="str">
        <f>CONCATENATE(LEFT(pesele__210[[#This Row],[Imie]],1),LEFT(pesele__210[[#This Row],[Nazwisko]], 3),RIGHT(pesele__210[[#This Row],[PESEL]], 1))</f>
        <v>AWiz4</v>
      </c>
      <c r="F32" s="1">
        <f>COUNTIF($E$2:$E$495, pesele__210[[#This Row],[id]])</f>
        <v>1</v>
      </c>
    </row>
    <row r="33" spans="1:6" hidden="1" x14ac:dyDescent="0.35">
      <c r="A33" s="1" t="s">
        <v>948</v>
      </c>
      <c r="B33" s="1" t="s">
        <v>129</v>
      </c>
      <c r="C33" s="1" t="s">
        <v>130</v>
      </c>
      <c r="D33" s="1" t="str">
        <f>IF(MOD(MID(pesele__210[[#This Row],[PESEL]], 10, 1), 2) = 0, "k", "m")</f>
        <v>m</v>
      </c>
      <c r="E33" s="1" t="str">
        <f>CONCATENATE(LEFT(pesele__210[[#This Row],[Imie]],1),LEFT(pesele__210[[#This Row],[Nazwisko]], 3),RIGHT(pesele__210[[#This Row],[PESEL]], 1))</f>
        <v>AWiz7</v>
      </c>
      <c r="F33" s="1">
        <f>COUNTIF($E$2:$E$495, pesele__210[[#This Row],[id]])</f>
        <v>1</v>
      </c>
    </row>
    <row r="34" spans="1:6" hidden="1" x14ac:dyDescent="0.35">
      <c r="A34" s="1" t="s">
        <v>709</v>
      </c>
      <c r="B34" s="1" t="s">
        <v>127</v>
      </c>
      <c r="C34" s="1" t="s">
        <v>128</v>
      </c>
      <c r="D34" s="1" t="str">
        <f>IF(MOD(MID(pesele__210[[#This Row],[PESEL]], 10, 1), 2) = 0, "k", "m")</f>
        <v>m</v>
      </c>
      <c r="E34" s="1" t="str">
        <f>CONCATENATE(LEFT(pesele__210[[#This Row],[Imie]],1),LEFT(pesele__210[[#This Row],[Nazwisko]], 3),RIGHT(pesele__210[[#This Row],[PESEL]], 1))</f>
        <v>AWla0</v>
      </c>
      <c r="F34" s="1">
        <f>COUNTIF($E$2:$E$495, pesele__210[[#This Row],[id]])</f>
        <v>1</v>
      </c>
    </row>
    <row r="35" spans="1:6" hidden="1" x14ac:dyDescent="0.35">
      <c r="A35" s="1" t="s">
        <v>671</v>
      </c>
      <c r="B35" s="1" t="s">
        <v>71</v>
      </c>
      <c r="C35" s="1" t="s">
        <v>72</v>
      </c>
      <c r="D35" s="1" t="str">
        <f>IF(MOD(MID(pesele__210[[#This Row],[PESEL]], 10, 1), 2) = 0, "k", "m")</f>
        <v>k</v>
      </c>
      <c r="E35" s="1" t="str">
        <f>CONCATENATE(LEFT(pesele__210[[#This Row],[Imie]],1),LEFT(pesele__210[[#This Row],[Nazwisko]], 3),RIGHT(pesele__210[[#This Row],[PESEL]], 1))</f>
        <v>AWlo2</v>
      </c>
      <c r="F35" s="1">
        <f>COUNTIF($E$2:$E$495, pesele__210[[#This Row],[id]])</f>
        <v>1</v>
      </c>
    </row>
    <row r="36" spans="1:6" x14ac:dyDescent="0.35">
      <c r="A36" s="1" t="s">
        <v>689</v>
      </c>
      <c r="B36" s="1" t="s">
        <v>96</v>
      </c>
      <c r="C36" s="1" t="s">
        <v>72</v>
      </c>
      <c r="D36" s="1" t="str">
        <f>IF(MOD(MID(pesele__210[[#This Row],[PESEL]], 10, 1), 2) = 0, "k", "m")</f>
        <v>k</v>
      </c>
      <c r="E36" s="1" t="str">
        <f>CONCATENATE(LEFT(pesele__210[[#This Row],[Imie]],1),LEFT(pesele__210[[#This Row],[Nazwisko]], 3),RIGHT(pesele__210[[#This Row],[PESEL]], 1))</f>
        <v>AWoj0</v>
      </c>
      <c r="F36" s="1">
        <f>COUNTIF($E$2:$E$495, pesele__210[[#This Row],[id]])</f>
        <v>2</v>
      </c>
    </row>
    <row r="37" spans="1:6" x14ac:dyDescent="0.35">
      <c r="A37" s="1" t="s">
        <v>1125</v>
      </c>
      <c r="B37" s="1" t="s">
        <v>105</v>
      </c>
      <c r="C37" s="1" t="s">
        <v>504</v>
      </c>
      <c r="D37" s="1" t="str">
        <f>IF(MOD(MID(pesele__210[[#This Row],[PESEL]], 10, 1), 2) = 0, "k", "m")</f>
        <v>m</v>
      </c>
      <c r="E37" s="1" t="str">
        <f>CONCATENATE(LEFT(pesele__210[[#This Row],[Imie]],1),LEFT(pesele__210[[#This Row],[Nazwisko]], 3),RIGHT(pesele__210[[#This Row],[PESEL]], 1))</f>
        <v>AWoj0</v>
      </c>
      <c r="F37" s="1">
        <f>COUNTIF($E$2:$E$495, pesele__210[[#This Row],[id]])</f>
        <v>2</v>
      </c>
    </row>
    <row r="38" spans="1:6" x14ac:dyDescent="0.35">
      <c r="A38" s="1" t="s">
        <v>695</v>
      </c>
      <c r="B38" s="1" t="s">
        <v>105</v>
      </c>
      <c r="C38" s="1" t="s">
        <v>106</v>
      </c>
      <c r="D38" s="1" t="str">
        <f>IF(MOD(MID(pesele__210[[#This Row],[PESEL]], 10, 1), 2) = 0, "k", "m")</f>
        <v>m</v>
      </c>
      <c r="E38" s="1" t="str">
        <f>CONCATENATE(LEFT(pesele__210[[#This Row],[Imie]],1),LEFT(pesele__210[[#This Row],[Nazwisko]], 3),RIGHT(pesele__210[[#This Row],[PESEL]], 1))</f>
        <v>AWoj2</v>
      </c>
      <c r="F38" s="1">
        <f>COUNTIF($E$2:$E$495, pesele__210[[#This Row],[id]])</f>
        <v>2</v>
      </c>
    </row>
    <row r="39" spans="1:6" x14ac:dyDescent="0.35">
      <c r="A39" s="1" t="s">
        <v>1008</v>
      </c>
      <c r="B39" s="1" t="s">
        <v>503</v>
      </c>
      <c r="C39" s="1" t="s">
        <v>504</v>
      </c>
      <c r="D39" s="1" t="str">
        <f>IF(MOD(MID(pesele__210[[#This Row],[PESEL]], 10, 1), 2) = 0, "k", "m")</f>
        <v>m</v>
      </c>
      <c r="E39" s="1" t="str">
        <f>CONCATENATE(LEFT(pesele__210[[#This Row],[Imie]],1),LEFT(pesele__210[[#This Row],[Nazwisko]], 3),RIGHT(pesele__210[[#This Row],[PESEL]], 1))</f>
        <v>AWoj2</v>
      </c>
      <c r="F39" s="1">
        <f>COUNTIF($E$2:$E$495, pesele__210[[#This Row],[id]])</f>
        <v>2</v>
      </c>
    </row>
    <row r="40" spans="1:6" hidden="1" x14ac:dyDescent="0.35">
      <c r="A40" s="1" t="s">
        <v>845</v>
      </c>
      <c r="B40" s="1" t="s">
        <v>20</v>
      </c>
      <c r="C40" s="1" t="s">
        <v>29</v>
      </c>
      <c r="D40" s="1" t="str">
        <f>IF(MOD(MID(pesele__210[[#This Row],[PESEL]], 10, 1), 2) = 0, "k", "m")</f>
        <v>m</v>
      </c>
      <c r="E40" s="1" t="str">
        <f>CONCATENATE(LEFT(pesele__210[[#This Row],[Imie]],1),LEFT(pesele__210[[#This Row],[Nazwisko]], 3),RIGHT(pesele__210[[#This Row],[PESEL]], 1))</f>
        <v>AWoj4</v>
      </c>
      <c r="F40" s="1">
        <f>COUNTIF($E$2:$E$495, pesele__210[[#This Row],[id]])</f>
        <v>1</v>
      </c>
    </row>
    <row r="41" spans="1:6" hidden="1" x14ac:dyDescent="0.35">
      <c r="A41" s="1" t="s">
        <v>1071</v>
      </c>
      <c r="B41" s="1" t="s">
        <v>573</v>
      </c>
      <c r="C41" s="1" t="s">
        <v>72</v>
      </c>
      <c r="D41" s="1" t="str">
        <f>IF(MOD(MID(pesele__210[[#This Row],[PESEL]], 10, 1), 2) = 0, "k", "m")</f>
        <v>k</v>
      </c>
      <c r="E41" s="1" t="str">
        <f>CONCATENATE(LEFT(pesele__210[[#This Row],[Imie]],1),LEFT(pesele__210[[#This Row],[Nazwisko]], 3),RIGHT(pesele__210[[#This Row],[PESEL]], 1))</f>
        <v>AWoj7</v>
      </c>
      <c r="F41" s="1">
        <f>COUNTIF($E$2:$E$495, pesele__210[[#This Row],[id]])</f>
        <v>1</v>
      </c>
    </row>
    <row r="42" spans="1:6" x14ac:dyDescent="0.35">
      <c r="A42" s="1" t="s">
        <v>642</v>
      </c>
      <c r="B42" s="1" t="s">
        <v>20</v>
      </c>
      <c r="C42" s="1" t="s">
        <v>21</v>
      </c>
      <c r="D42" s="1" t="str">
        <f>IF(MOD(MID(pesele__210[[#This Row],[PESEL]], 10, 1), 2) = 0, "k", "m")</f>
        <v>m</v>
      </c>
      <c r="E42" s="1" t="str">
        <f>CONCATENATE(LEFT(pesele__210[[#This Row],[Imie]],1),LEFT(pesele__210[[#This Row],[Nazwisko]], 3),RIGHT(pesele__210[[#This Row],[PESEL]], 1))</f>
        <v>AWoj8</v>
      </c>
      <c r="F42" s="1">
        <f>COUNTIF($E$2:$E$495, pesele__210[[#This Row],[id]])</f>
        <v>2</v>
      </c>
    </row>
    <row r="43" spans="1:6" x14ac:dyDescent="0.35">
      <c r="A43" s="1" t="s">
        <v>904</v>
      </c>
      <c r="B43" s="1" t="s">
        <v>387</v>
      </c>
      <c r="C43" s="1" t="s">
        <v>29</v>
      </c>
      <c r="D43" s="1" t="str">
        <f>IF(MOD(MID(pesele__210[[#This Row],[PESEL]], 10, 1), 2) = 0, "k", "m")</f>
        <v>m</v>
      </c>
      <c r="E43" s="1" t="str">
        <f>CONCATENATE(LEFT(pesele__210[[#This Row],[Imie]],1),LEFT(pesele__210[[#This Row],[Nazwisko]], 3),RIGHT(pesele__210[[#This Row],[PESEL]], 1))</f>
        <v>AWoj8</v>
      </c>
      <c r="F43" s="1">
        <f>COUNTIF($E$2:$E$495, pesele__210[[#This Row],[id]])</f>
        <v>2</v>
      </c>
    </row>
    <row r="44" spans="1:6" hidden="1" x14ac:dyDescent="0.35">
      <c r="A44" s="1" t="s">
        <v>647</v>
      </c>
      <c r="B44" s="1" t="s">
        <v>28</v>
      </c>
      <c r="C44" s="1" t="s">
        <v>29</v>
      </c>
      <c r="D44" s="1" t="str">
        <f>IF(MOD(MID(pesele__210[[#This Row],[PESEL]], 10, 1), 2) = 0, "k", "m")</f>
        <v>m</v>
      </c>
      <c r="E44" s="1" t="str">
        <f>CONCATENATE(LEFT(pesele__210[[#This Row],[Imie]],1),LEFT(pesele__210[[#This Row],[Nazwisko]], 3),RIGHT(pesele__210[[#This Row],[PESEL]], 1))</f>
        <v>AWol5</v>
      </c>
      <c r="F44" s="1">
        <f>COUNTIF($E$2:$E$495, pesele__210[[#This Row],[id]])</f>
        <v>1</v>
      </c>
    </row>
    <row r="45" spans="1:6" hidden="1" x14ac:dyDescent="0.35">
      <c r="A45" s="1" t="s">
        <v>939</v>
      </c>
      <c r="B45" s="1" t="s">
        <v>424</v>
      </c>
      <c r="C45" s="1" t="s">
        <v>72</v>
      </c>
      <c r="D45" s="1" t="str">
        <f>IF(MOD(MID(pesele__210[[#This Row],[PESEL]], 10, 1), 2) = 0, "k", "m")</f>
        <v>k</v>
      </c>
      <c r="E45" s="1" t="str">
        <f>CONCATENATE(LEFT(pesele__210[[#This Row],[Imie]],1),LEFT(pesele__210[[#This Row],[Nazwisko]], 3),RIGHT(pesele__210[[#This Row],[PESEL]], 1))</f>
        <v>AWro0</v>
      </c>
      <c r="F45" s="1">
        <f>COUNTIF($E$2:$E$495, pesele__210[[#This Row],[id]])</f>
        <v>1</v>
      </c>
    </row>
    <row r="46" spans="1:6" hidden="1" x14ac:dyDescent="0.35">
      <c r="A46" s="1" t="s">
        <v>922</v>
      </c>
      <c r="B46" s="1" t="s">
        <v>407</v>
      </c>
      <c r="C46" s="1" t="s">
        <v>72</v>
      </c>
      <c r="D46" s="1" t="str">
        <f>IF(MOD(MID(pesele__210[[#This Row],[PESEL]], 10, 1), 2) = 0, "k", "m")</f>
        <v>k</v>
      </c>
      <c r="E46" s="1" t="str">
        <f>CONCATENATE(LEFT(pesele__210[[#This Row],[Imie]],1),LEFT(pesele__210[[#This Row],[Nazwisko]], 3),RIGHT(pesele__210[[#This Row],[PESEL]], 1))</f>
        <v>AWro1</v>
      </c>
      <c r="F46" s="1">
        <f>COUNTIF($E$2:$E$495, pesele__210[[#This Row],[id]])</f>
        <v>1</v>
      </c>
    </row>
    <row r="47" spans="1:6" hidden="1" x14ac:dyDescent="0.35">
      <c r="A47" s="1" t="s">
        <v>1120</v>
      </c>
      <c r="B47" s="1" t="s">
        <v>627</v>
      </c>
      <c r="C47" s="1" t="s">
        <v>282</v>
      </c>
      <c r="D47" s="1" t="str">
        <f>IF(MOD(MID(pesele__210[[#This Row],[PESEL]], 10, 1), 2) = 0, "k", "m")</f>
        <v>m</v>
      </c>
      <c r="E47" s="1" t="str">
        <f>CONCATENATE(LEFT(pesele__210[[#This Row],[Imie]],1),LEFT(pesele__210[[#This Row],[Nazwisko]], 3),RIGHT(pesele__210[[#This Row],[PESEL]], 1))</f>
        <v>AWyd1</v>
      </c>
      <c r="F47" s="1">
        <f>COUNTIF($E$2:$E$495, pesele__210[[#This Row],[id]])</f>
        <v>1</v>
      </c>
    </row>
    <row r="48" spans="1:6" hidden="1" x14ac:dyDescent="0.35">
      <c r="A48" s="1" t="s">
        <v>964</v>
      </c>
      <c r="B48" s="1" t="s">
        <v>448</v>
      </c>
      <c r="C48" s="1" t="s">
        <v>72</v>
      </c>
      <c r="D48" s="1" t="str">
        <f>IF(MOD(MID(pesele__210[[#This Row],[PESEL]], 10, 1), 2) = 0, "k", "m")</f>
        <v>k</v>
      </c>
      <c r="E48" s="1" t="str">
        <f>CONCATENATE(LEFT(pesele__210[[#This Row],[Imie]],1),LEFT(pesele__210[[#This Row],[Nazwisko]], 3),RIGHT(pesele__210[[#This Row],[PESEL]], 1))</f>
        <v>AWym8</v>
      </c>
      <c r="F48" s="1">
        <f>COUNTIF($E$2:$E$495, pesele__210[[#This Row],[id]])</f>
        <v>1</v>
      </c>
    </row>
    <row r="49" spans="1:6" hidden="1" x14ac:dyDescent="0.35">
      <c r="A49" s="1" t="s">
        <v>866</v>
      </c>
      <c r="B49" s="1" t="s">
        <v>344</v>
      </c>
      <c r="C49" s="1" t="s">
        <v>282</v>
      </c>
      <c r="D49" s="1" t="str">
        <f>IF(MOD(MID(pesele__210[[#This Row],[PESEL]], 10, 1), 2) = 0, "k", "m")</f>
        <v>m</v>
      </c>
      <c r="E49" s="1" t="str">
        <f>CONCATENATE(LEFT(pesele__210[[#This Row],[Imie]],1),LEFT(pesele__210[[#This Row],[Nazwisko]], 3),RIGHT(pesele__210[[#This Row],[PESEL]], 1))</f>
        <v>AWys7</v>
      </c>
      <c r="F49" s="1">
        <f>COUNTIF($E$2:$E$495, pesele__210[[#This Row],[id]])</f>
        <v>1</v>
      </c>
    </row>
    <row r="50" spans="1:6" hidden="1" x14ac:dyDescent="0.35">
      <c r="A50" s="1" t="s">
        <v>1048</v>
      </c>
      <c r="B50" s="1" t="s">
        <v>548</v>
      </c>
      <c r="C50" s="1" t="s">
        <v>282</v>
      </c>
      <c r="D50" s="1" t="str">
        <f>IF(MOD(MID(pesele__210[[#This Row],[PESEL]], 10, 1), 2) = 0, "k", "m")</f>
        <v>m</v>
      </c>
      <c r="E50" s="1" t="str">
        <f>CONCATENATE(LEFT(pesele__210[[#This Row],[Imie]],1),LEFT(pesele__210[[#This Row],[Nazwisko]], 3),RIGHT(pesele__210[[#This Row],[PESEL]], 1))</f>
        <v>AYuk8</v>
      </c>
      <c r="F50" s="1">
        <f>COUNTIF($E$2:$E$495, pesele__210[[#This Row],[id]])</f>
        <v>1</v>
      </c>
    </row>
    <row r="51" spans="1:6" hidden="1" x14ac:dyDescent="0.35">
      <c r="A51" s="1" t="s">
        <v>956</v>
      </c>
      <c r="B51" s="1" t="s">
        <v>440</v>
      </c>
      <c r="C51" s="1" t="s">
        <v>201</v>
      </c>
      <c r="D51" s="1" t="str">
        <f>IF(MOD(MID(pesele__210[[#This Row],[PESEL]], 10, 1), 2) = 0, "k", "m")</f>
        <v>k</v>
      </c>
      <c r="E51" s="1" t="str">
        <f>CONCATENATE(LEFT(pesele__210[[#This Row],[Imie]],1),LEFT(pesele__210[[#This Row],[Nazwisko]], 3),RIGHT(pesele__210[[#This Row],[PESEL]], 1))</f>
        <v>AZab5</v>
      </c>
      <c r="F51" s="1">
        <f>COUNTIF($E$2:$E$495, pesele__210[[#This Row],[id]])</f>
        <v>1</v>
      </c>
    </row>
    <row r="52" spans="1:6" hidden="1" x14ac:dyDescent="0.35">
      <c r="A52" s="1" t="s">
        <v>906</v>
      </c>
      <c r="B52" s="1" t="s">
        <v>389</v>
      </c>
      <c r="C52" s="1" t="s">
        <v>201</v>
      </c>
      <c r="D52" s="1" t="str">
        <f>IF(MOD(MID(pesele__210[[#This Row],[PESEL]], 10, 1), 2) = 0, "k", "m")</f>
        <v>k</v>
      </c>
      <c r="E52" s="1" t="str">
        <f>CONCATENATE(LEFT(pesele__210[[#This Row],[Imie]],1),LEFT(pesele__210[[#This Row],[Nazwisko]], 3),RIGHT(pesele__210[[#This Row],[PESEL]], 1))</f>
        <v>AZac7</v>
      </c>
      <c r="F52" s="1">
        <f>COUNTIF($E$2:$E$495, pesele__210[[#This Row],[id]])</f>
        <v>1</v>
      </c>
    </row>
    <row r="53" spans="1:6" hidden="1" x14ac:dyDescent="0.35">
      <c r="A53" s="1" t="s">
        <v>849</v>
      </c>
      <c r="B53" s="1" t="s">
        <v>323</v>
      </c>
      <c r="C53" s="1" t="s">
        <v>201</v>
      </c>
      <c r="D53" s="1" t="str">
        <f>IF(MOD(MID(pesele__210[[#This Row],[PESEL]], 10, 1), 2) = 0, "k", "m")</f>
        <v>k</v>
      </c>
      <c r="E53" s="1" t="str">
        <f>CONCATENATE(LEFT(pesele__210[[#This Row],[Imie]],1),LEFT(pesele__210[[#This Row],[Nazwisko]], 3),RIGHT(pesele__210[[#This Row],[PESEL]], 1))</f>
        <v>AZal3</v>
      </c>
      <c r="F53" s="1">
        <f>COUNTIF($E$2:$E$495, pesele__210[[#This Row],[id]])</f>
        <v>1</v>
      </c>
    </row>
    <row r="54" spans="1:6" hidden="1" x14ac:dyDescent="0.35">
      <c r="A54" s="1" t="s">
        <v>814</v>
      </c>
      <c r="B54" s="1" t="s">
        <v>281</v>
      </c>
      <c r="C54" s="1" t="s">
        <v>282</v>
      </c>
      <c r="D54" s="1" t="str">
        <f>IF(MOD(MID(pesele__210[[#This Row],[PESEL]], 10, 1), 2) = 0, "k", "m")</f>
        <v>m</v>
      </c>
      <c r="E54" s="1" t="str">
        <f>CONCATENATE(LEFT(pesele__210[[#This Row],[Imie]],1),LEFT(pesele__210[[#This Row],[Nazwisko]], 3),RIGHT(pesele__210[[#This Row],[PESEL]], 1))</f>
        <v>AZal4</v>
      </c>
      <c r="F54" s="1">
        <f>COUNTIF($E$2:$E$495, pesele__210[[#This Row],[id]])</f>
        <v>1</v>
      </c>
    </row>
    <row r="55" spans="1:6" hidden="1" x14ac:dyDescent="0.35">
      <c r="A55" s="1" t="s">
        <v>754</v>
      </c>
      <c r="B55" s="1" t="s">
        <v>200</v>
      </c>
      <c r="C55" s="1" t="s">
        <v>201</v>
      </c>
      <c r="D55" s="1" t="str">
        <f>IF(MOD(MID(pesele__210[[#This Row],[PESEL]], 10, 1), 2) = 0, "k", "m")</f>
        <v>k</v>
      </c>
      <c r="E55" s="1" t="str">
        <f>CONCATENATE(LEFT(pesele__210[[#This Row],[Imie]],1),LEFT(pesele__210[[#This Row],[Nazwisko]], 3),RIGHT(pesele__210[[#This Row],[PESEL]], 1))</f>
        <v>AZar9</v>
      </c>
      <c r="F55" s="1">
        <f>COUNTIF($E$2:$E$495, pesele__210[[#This Row],[id]])</f>
        <v>1</v>
      </c>
    </row>
    <row r="56" spans="1:6" hidden="1" x14ac:dyDescent="0.35">
      <c r="A56" s="1" t="s">
        <v>667</v>
      </c>
      <c r="B56" s="1" t="s">
        <v>64</v>
      </c>
      <c r="C56" s="1" t="s">
        <v>65</v>
      </c>
      <c r="D56" s="1" t="str">
        <f>IF(MOD(MID(pesele__210[[#This Row],[PESEL]], 10, 1), 2) = 0, "k", "m")</f>
        <v>k</v>
      </c>
      <c r="E56" s="1" t="str">
        <f>CONCATENATE(LEFT(pesele__210[[#This Row],[Imie]],1),LEFT(pesele__210[[#This Row],[Nazwisko]], 3),RIGHT(pesele__210[[#This Row],[PESEL]], 1))</f>
        <v>AZas0</v>
      </c>
      <c r="F56" s="1">
        <f>COUNTIF($E$2:$E$495, pesele__210[[#This Row],[id]])</f>
        <v>1</v>
      </c>
    </row>
    <row r="57" spans="1:6" hidden="1" x14ac:dyDescent="0.35">
      <c r="A57" s="1" t="s">
        <v>1046</v>
      </c>
      <c r="B57" s="1" t="s">
        <v>546</v>
      </c>
      <c r="C57" s="1" t="s">
        <v>282</v>
      </c>
      <c r="D57" s="1" t="str">
        <f>IF(MOD(MID(pesele__210[[#This Row],[PESEL]], 10, 1), 2) = 0, "k", "m")</f>
        <v>m</v>
      </c>
      <c r="E57" s="1" t="str">
        <f>CONCATENATE(LEFT(pesele__210[[#This Row],[Imie]],1),LEFT(pesele__210[[#This Row],[Nazwisko]], 3),RIGHT(pesele__210[[#This Row],[PESEL]], 1))</f>
        <v>AZaw8</v>
      </c>
      <c r="F57" s="1">
        <f>COUNTIF($E$2:$E$495, pesele__210[[#This Row],[id]])</f>
        <v>1</v>
      </c>
    </row>
    <row r="58" spans="1:6" hidden="1" x14ac:dyDescent="0.35">
      <c r="A58" s="1" t="s">
        <v>896</v>
      </c>
      <c r="B58" s="1" t="s">
        <v>378</v>
      </c>
      <c r="C58" s="1" t="s">
        <v>294</v>
      </c>
      <c r="D58" s="1" t="str">
        <f>IF(MOD(MID(pesele__210[[#This Row],[PESEL]], 10, 1), 2) = 0, "k", "m")</f>
        <v>m</v>
      </c>
      <c r="E58" s="1" t="str">
        <f>CONCATENATE(LEFT(pesele__210[[#This Row],[Imie]],1),LEFT(pesele__210[[#This Row],[Nazwisko]], 3),RIGHT(pesele__210[[#This Row],[PESEL]], 1))</f>
        <v>AZaw9</v>
      </c>
      <c r="F58" s="1">
        <f>COUNTIF($E$2:$E$495, pesele__210[[#This Row],[id]])</f>
        <v>1</v>
      </c>
    </row>
    <row r="59" spans="1:6" hidden="1" x14ac:dyDescent="0.35">
      <c r="A59" s="1" t="s">
        <v>1055</v>
      </c>
      <c r="B59" s="1" t="s">
        <v>555</v>
      </c>
      <c r="C59" s="1" t="s">
        <v>556</v>
      </c>
      <c r="D59" s="1" t="str">
        <f>IF(MOD(MID(pesele__210[[#This Row],[PESEL]], 10, 1), 2) = 0, "k", "m")</f>
        <v>k</v>
      </c>
      <c r="E59" s="1" t="str">
        <f>CONCATENATE(LEFT(pesele__210[[#This Row],[Imie]],1),LEFT(pesele__210[[#This Row],[Nazwisko]], 3),RIGHT(pesele__210[[#This Row],[PESEL]], 1))</f>
        <v>AZdr9</v>
      </c>
      <c r="F59" s="1">
        <f>COUNTIF($E$2:$E$495, pesele__210[[#This Row],[id]])</f>
        <v>1</v>
      </c>
    </row>
    <row r="60" spans="1:6" hidden="1" x14ac:dyDescent="0.35">
      <c r="A60" s="1" t="s">
        <v>960</v>
      </c>
      <c r="B60" s="1" t="s">
        <v>444</v>
      </c>
      <c r="C60" s="1" t="s">
        <v>294</v>
      </c>
      <c r="D60" s="1" t="str">
        <f>IF(MOD(MID(pesele__210[[#This Row],[PESEL]], 10, 1), 2) = 0, "k", "m")</f>
        <v>m</v>
      </c>
      <c r="E60" s="1" t="str">
        <f>CONCATENATE(LEFT(pesele__210[[#This Row],[Imie]],1),LEFT(pesele__210[[#This Row],[Nazwisko]], 3),RIGHT(pesele__210[[#This Row],[PESEL]], 1))</f>
        <v>AZeg7</v>
      </c>
      <c r="F60" s="1">
        <f>COUNTIF($E$2:$E$495, pesele__210[[#This Row],[id]])</f>
        <v>1</v>
      </c>
    </row>
    <row r="61" spans="1:6" hidden="1" x14ac:dyDescent="0.35">
      <c r="A61" s="1" t="s">
        <v>1057</v>
      </c>
      <c r="B61" s="1" t="s">
        <v>558</v>
      </c>
      <c r="C61" s="1" t="s">
        <v>556</v>
      </c>
      <c r="D61" s="1" t="str">
        <f>IF(MOD(MID(pesele__210[[#This Row],[PESEL]], 10, 1), 2) = 0, "k", "m")</f>
        <v>k</v>
      </c>
      <c r="E61" s="1" t="str">
        <f>CONCATENATE(LEFT(pesele__210[[#This Row],[Imie]],1),LEFT(pesele__210[[#This Row],[Nazwisko]], 3),RIGHT(pesele__210[[#This Row],[PESEL]], 1))</f>
        <v>AZga8</v>
      </c>
      <c r="F61" s="1">
        <f>COUNTIF($E$2:$E$495, pesele__210[[#This Row],[id]])</f>
        <v>1</v>
      </c>
    </row>
    <row r="62" spans="1:6" hidden="1" x14ac:dyDescent="0.35">
      <c r="A62" s="1" t="s">
        <v>916</v>
      </c>
      <c r="B62" s="1" t="s">
        <v>401</v>
      </c>
      <c r="C62" s="1" t="s">
        <v>294</v>
      </c>
      <c r="D62" s="1" t="str">
        <f>IF(MOD(MID(pesele__210[[#This Row],[PESEL]], 10, 1), 2) = 0, "k", "m")</f>
        <v>m</v>
      </c>
      <c r="E62" s="1" t="str">
        <f>CONCATENATE(LEFT(pesele__210[[#This Row],[Imie]],1),LEFT(pesele__210[[#This Row],[Nazwisko]], 3),RIGHT(pesele__210[[#This Row],[PESEL]], 1))</f>
        <v>AZio4</v>
      </c>
      <c r="F62" s="1">
        <f>COUNTIF($E$2:$E$495, pesele__210[[#This Row],[id]])</f>
        <v>1</v>
      </c>
    </row>
    <row r="63" spans="1:6" hidden="1" x14ac:dyDescent="0.35">
      <c r="A63" s="1" t="s">
        <v>1032</v>
      </c>
      <c r="B63" s="1" t="s">
        <v>531</v>
      </c>
      <c r="C63" s="1" t="s">
        <v>294</v>
      </c>
      <c r="D63" s="1" t="str">
        <f>IF(MOD(MID(pesele__210[[#This Row],[PESEL]], 10, 1), 2) = 0, "k", "m")</f>
        <v>m</v>
      </c>
      <c r="E63" s="1" t="str">
        <f>CONCATENATE(LEFT(pesele__210[[#This Row],[Imie]],1),LEFT(pesele__210[[#This Row],[Nazwisko]], 3),RIGHT(pesele__210[[#This Row],[PESEL]], 1))</f>
        <v>AZmu8</v>
      </c>
      <c r="F63" s="1">
        <f>COUNTIF($E$2:$E$495, pesele__210[[#This Row],[id]])</f>
        <v>1</v>
      </c>
    </row>
    <row r="64" spans="1:6" hidden="1" x14ac:dyDescent="0.35">
      <c r="A64" s="1" t="s">
        <v>764</v>
      </c>
      <c r="B64" s="1" t="s">
        <v>215</v>
      </c>
      <c r="C64" s="1" t="s">
        <v>216</v>
      </c>
      <c r="D64" s="1" t="str">
        <f>IF(MOD(MID(pesele__210[[#This Row],[PESEL]], 10, 1), 2) = 0, "k", "m")</f>
        <v>k</v>
      </c>
      <c r="E64" s="1" t="str">
        <f>CONCATENATE(LEFT(pesele__210[[#This Row],[Imie]],1),LEFT(pesele__210[[#This Row],[Nazwisko]], 3),RIGHT(pesele__210[[#This Row],[PESEL]], 1))</f>
        <v>AZoc8</v>
      </c>
      <c r="F64" s="1">
        <f>COUNTIF($E$2:$E$495, pesele__210[[#This Row],[id]])</f>
        <v>1</v>
      </c>
    </row>
    <row r="65" spans="1:6" hidden="1" x14ac:dyDescent="0.35">
      <c r="A65" s="1" t="s">
        <v>823</v>
      </c>
      <c r="B65" s="1" t="s">
        <v>293</v>
      </c>
      <c r="C65" s="1" t="s">
        <v>294</v>
      </c>
      <c r="D65" s="1" t="str">
        <f>IF(MOD(MID(pesele__210[[#This Row],[PESEL]], 10, 1), 2) = 0, "k", "m")</f>
        <v>m</v>
      </c>
      <c r="E65" s="1" t="str">
        <f>CONCATENATE(LEFT(pesele__210[[#This Row],[Imie]],1),LEFT(pesele__210[[#This Row],[Nazwisko]], 3),RIGHT(pesele__210[[#This Row],[PESEL]], 1))</f>
        <v>AZur2</v>
      </c>
      <c r="F65" s="1">
        <f>COUNTIF($E$2:$E$495, pesele__210[[#This Row],[id]])</f>
        <v>1</v>
      </c>
    </row>
    <row r="66" spans="1:6" hidden="1" x14ac:dyDescent="0.35">
      <c r="A66" s="1" t="s">
        <v>1036</v>
      </c>
      <c r="B66" s="1" t="s">
        <v>536</v>
      </c>
      <c r="C66" s="1" t="s">
        <v>294</v>
      </c>
      <c r="D66" s="1" t="str">
        <f>IF(MOD(MID(pesele__210[[#This Row],[PESEL]], 10, 1), 2) = 0, "k", "m")</f>
        <v>m</v>
      </c>
      <c r="E66" s="1" t="str">
        <f>CONCATENATE(LEFT(pesele__210[[#This Row],[Imie]],1),LEFT(pesele__210[[#This Row],[Nazwisko]], 3),RIGHT(pesele__210[[#This Row],[PESEL]], 1))</f>
        <v>AZur3</v>
      </c>
      <c r="F66" s="1">
        <f>COUNTIF($E$2:$E$495, pesele__210[[#This Row],[id]])</f>
        <v>1</v>
      </c>
    </row>
    <row r="67" spans="1:6" hidden="1" x14ac:dyDescent="0.35">
      <c r="A67" s="1" t="s">
        <v>995</v>
      </c>
      <c r="B67" s="1" t="s">
        <v>487</v>
      </c>
      <c r="C67" s="1" t="s">
        <v>294</v>
      </c>
      <c r="D67" s="1" t="str">
        <f>IF(MOD(MID(pesele__210[[#This Row],[PESEL]], 10, 1), 2) = 0, "k", "m")</f>
        <v>m</v>
      </c>
      <c r="E67" s="1" t="str">
        <f>CONCATENATE(LEFT(pesele__210[[#This Row],[Imie]],1),LEFT(pesele__210[[#This Row],[Nazwisko]], 3),RIGHT(pesele__210[[#This Row],[PESEL]], 1))</f>
        <v>AZyg2</v>
      </c>
      <c r="F67" s="1">
        <f>COUNTIF($E$2:$E$495, pesele__210[[#This Row],[id]])</f>
        <v>1</v>
      </c>
    </row>
    <row r="68" spans="1:6" hidden="1" x14ac:dyDescent="0.35">
      <c r="A68" s="1" t="s">
        <v>1052</v>
      </c>
      <c r="B68" s="1" t="s">
        <v>552</v>
      </c>
      <c r="C68" s="1" t="s">
        <v>553</v>
      </c>
      <c r="D68" s="1" t="str">
        <f>IF(MOD(MID(pesele__210[[#This Row],[PESEL]], 10, 1), 2) = 0, "k", "m")</f>
        <v>k</v>
      </c>
      <c r="E68" s="1" t="str">
        <f>CONCATENATE(LEFT(pesele__210[[#This Row],[Imie]],1),LEFT(pesele__210[[#This Row],[Nazwisko]], 3),RIGHT(pesele__210[[#This Row],[PESEL]], 1))</f>
        <v>AZyl5</v>
      </c>
      <c r="F68" s="1">
        <f>COUNTIF($E$2:$E$495, pesele__210[[#This Row],[id]])</f>
        <v>1</v>
      </c>
    </row>
    <row r="69" spans="1:6" hidden="1" x14ac:dyDescent="0.35">
      <c r="A69" s="1" t="s">
        <v>786</v>
      </c>
      <c r="B69" s="1" t="s">
        <v>245</v>
      </c>
      <c r="C69" s="1" t="s">
        <v>246</v>
      </c>
      <c r="D69" s="1" t="str">
        <f>IF(MOD(MID(pesele__210[[#This Row],[PESEL]], 10, 1), 2) = 0, "k", "m")</f>
        <v>k</v>
      </c>
      <c r="E69" s="1" t="str">
        <f>CONCATENATE(LEFT(pesele__210[[#This Row],[Imie]],1),LEFT(pesele__210[[#This Row],[Nazwisko]], 3),RIGHT(pesele__210[[#This Row],[PESEL]], 1))</f>
        <v>BOst7</v>
      </c>
      <c r="F69" s="1">
        <f>COUNTIF($E$2:$E$495, pesele__210[[#This Row],[id]])</f>
        <v>1</v>
      </c>
    </row>
    <row r="70" spans="1:6" hidden="1" x14ac:dyDescent="0.35">
      <c r="A70" s="1" t="s">
        <v>1064</v>
      </c>
      <c r="B70" s="1" t="s">
        <v>564</v>
      </c>
      <c r="C70" s="1" t="s">
        <v>19</v>
      </c>
      <c r="D70" s="1" t="str">
        <f>IF(MOD(MID(pesele__210[[#This Row],[PESEL]], 10, 1), 2) = 0, "k", "m")</f>
        <v>m</v>
      </c>
      <c r="E70" s="1" t="str">
        <f>CONCATENATE(LEFT(pesele__210[[#This Row],[Imie]],1),LEFT(pesele__210[[#This Row],[Nazwisko]], 3),RIGHT(pesele__210[[#This Row],[PESEL]], 1))</f>
        <v>BTom1</v>
      </c>
      <c r="F70" s="1">
        <f>COUNTIF($E$2:$E$495, pesele__210[[#This Row],[id]])</f>
        <v>1</v>
      </c>
    </row>
    <row r="71" spans="1:6" hidden="1" x14ac:dyDescent="0.35">
      <c r="A71" s="1" t="s">
        <v>641</v>
      </c>
      <c r="B71" s="1" t="s">
        <v>18</v>
      </c>
      <c r="C71" s="1" t="s">
        <v>19</v>
      </c>
      <c r="D71" s="1" t="str">
        <f>IF(MOD(MID(pesele__210[[#This Row],[PESEL]], 10, 1), 2) = 0, "k", "m")</f>
        <v>m</v>
      </c>
      <c r="E71" s="1" t="str">
        <f>CONCATENATE(LEFT(pesele__210[[#This Row],[Imie]],1),LEFT(pesele__210[[#This Row],[Nazwisko]], 3),RIGHT(pesele__210[[#This Row],[PESEL]], 1))</f>
        <v>BTom5</v>
      </c>
      <c r="F71" s="1">
        <f>COUNTIF($E$2:$E$495, pesele__210[[#This Row],[id]])</f>
        <v>1</v>
      </c>
    </row>
    <row r="72" spans="1:6" hidden="1" x14ac:dyDescent="0.35">
      <c r="A72" s="1" t="s">
        <v>729</v>
      </c>
      <c r="B72" s="1" t="s">
        <v>159</v>
      </c>
      <c r="C72" s="1" t="s">
        <v>160</v>
      </c>
      <c r="D72" s="1" t="str">
        <f>IF(MOD(MID(pesele__210[[#This Row],[PESEL]], 10, 1), 2) = 0, "k", "m")</f>
        <v>m</v>
      </c>
      <c r="E72" s="1" t="str">
        <f>CONCATENATE(LEFT(pesele__210[[#This Row],[Imie]],1),LEFT(pesele__210[[#This Row],[Nazwisko]], 3),RIGHT(pesele__210[[#This Row],[PESEL]], 1))</f>
        <v>BTra1</v>
      </c>
      <c r="F72" s="1">
        <f>COUNTIF($E$2:$E$495, pesele__210[[#This Row],[id]])</f>
        <v>1</v>
      </c>
    </row>
    <row r="73" spans="1:6" hidden="1" x14ac:dyDescent="0.35">
      <c r="A73" s="1" t="s">
        <v>835</v>
      </c>
      <c r="B73" s="1" t="s">
        <v>310</v>
      </c>
      <c r="C73" s="1" t="s">
        <v>126</v>
      </c>
      <c r="D73" s="1" t="str">
        <f>IF(MOD(MID(pesele__210[[#This Row],[PESEL]], 10, 1), 2) = 0, "k", "m")</f>
        <v>m</v>
      </c>
      <c r="E73" s="1" t="str">
        <f>CONCATENATE(LEFT(pesele__210[[#This Row],[Imie]],1),LEFT(pesele__210[[#This Row],[Nazwisko]], 3),RIGHT(pesele__210[[#This Row],[PESEL]], 1))</f>
        <v>BTrw2</v>
      </c>
      <c r="F73" s="1">
        <f>COUNTIF($E$2:$E$495, pesele__210[[#This Row],[id]])</f>
        <v>1</v>
      </c>
    </row>
    <row r="74" spans="1:6" hidden="1" x14ac:dyDescent="0.35">
      <c r="A74" s="1" t="s">
        <v>966</v>
      </c>
      <c r="B74" s="1" t="s">
        <v>450</v>
      </c>
      <c r="C74" s="1" t="s">
        <v>126</v>
      </c>
      <c r="D74" s="1" t="str">
        <f>IF(MOD(MID(pesele__210[[#This Row],[PESEL]], 10, 1), 2) = 0, "k", "m")</f>
        <v>m</v>
      </c>
      <c r="E74" s="1" t="str">
        <f>CONCATENATE(LEFT(pesele__210[[#This Row],[Imie]],1),LEFT(pesele__210[[#This Row],[Nazwisko]], 3),RIGHT(pesele__210[[#This Row],[PESEL]], 1))</f>
        <v>BTus6</v>
      </c>
      <c r="F74" s="1">
        <f>COUNTIF($E$2:$E$495, pesele__210[[#This Row],[id]])</f>
        <v>1</v>
      </c>
    </row>
    <row r="75" spans="1:6" hidden="1" x14ac:dyDescent="0.35">
      <c r="A75" s="1" t="s">
        <v>818</v>
      </c>
      <c r="B75" s="1" t="s">
        <v>286</v>
      </c>
      <c r="C75" s="1" t="s">
        <v>126</v>
      </c>
      <c r="D75" s="1" t="str">
        <f>IF(MOD(MID(pesele__210[[#This Row],[PESEL]], 10, 1), 2) = 0, "k", "m")</f>
        <v>m</v>
      </c>
      <c r="E75" s="1" t="str">
        <f>CONCATENATE(LEFT(pesele__210[[#This Row],[Imie]],1),LEFT(pesele__210[[#This Row],[Nazwisko]], 3),RIGHT(pesele__210[[#This Row],[PESEL]], 1))</f>
        <v>BUko3</v>
      </c>
      <c r="F75" s="1">
        <f>COUNTIF($E$2:$E$495, pesele__210[[#This Row],[id]])</f>
        <v>1</v>
      </c>
    </row>
    <row r="76" spans="1:6" hidden="1" x14ac:dyDescent="0.35">
      <c r="A76" s="1" t="s">
        <v>758</v>
      </c>
      <c r="B76" s="1" t="s">
        <v>206</v>
      </c>
      <c r="C76" s="1" t="s">
        <v>126</v>
      </c>
      <c r="D76" s="1" t="str">
        <f>IF(MOD(MID(pesele__210[[#This Row],[PESEL]], 10, 1), 2) = 0, "k", "m")</f>
        <v>m</v>
      </c>
      <c r="E76" s="1" t="str">
        <f>CONCATENATE(LEFT(pesele__210[[#This Row],[Imie]],1),LEFT(pesele__210[[#This Row],[Nazwisko]], 3),RIGHT(pesele__210[[#This Row],[PESEL]], 1))</f>
        <v>BUle8</v>
      </c>
      <c r="F76" s="1">
        <f>COUNTIF($E$2:$E$495, pesele__210[[#This Row],[id]])</f>
        <v>1</v>
      </c>
    </row>
    <row r="77" spans="1:6" hidden="1" x14ac:dyDescent="0.35">
      <c r="A77" s="1" t="s">
        <v>708</v>
      </c>
      <c r="B77" s="1" t="s">
        <v>125</v>
      </c>
      <c r="C77" s="1" t="s">
        <v>126</v>
      </c>
      <c r="D77" s="1" t="str">
        <f>IF(MOD(MID(pesele__210[[#This Row],[PESEL]], 10, 1), 2) = 0, "k", "m")</f>
        <v>m</v>
      </c>
      <c r="E77" s="1" t="str">
        <f>CONCATENATE(LEFT(pesele__210[[#This Row],[Imie]],1),LEFT(pesele__210[[#This Row],[Nazwisko]], 3),RIGHT(pesele__210[[#This Row],[PESEL]], 1))</f>
        <v>BWac3</v>
      </c>
      <c r="F77" s="1">
        <f>COUNTIF($E$2:$E$495, pesele__210[[#This Row],[id]])</f>
        <v>1</v>
      </c>
    </row>
    <row r="78" spans="1:6" x14ac:dyDescent="0.35">
      <c r="A78" s="1" t="s">
        <v>991</v>
      </c>
      <c r="B78" s="1" t="s">
        <v>481</v>
      </c>
      <c r="C78" s="1" t="s">
        <v>482</v>
      </c>
      <c r="D78" s="1" t="str">
        <f>IF(MOD(MID(pesele__210[[#This Row],[PESEL]], 10, 1), 2) = 0, "k", "m")</f>
        <v>m</v>
      </c>
      <c r="E78" s="1" t="str">
        <f>CONCATENATE(LEFT(pesele__210[[#This Row],[Imie]],1),LEFT(pesele__210[[#This Row],[Nazwisko]], 3),RIGHT(pesele__210[[#This Row],[PESEL]], 1))</f>
        <v>BWas9</v>
      </c>
      <c r="F78" s="1">
        <f>COUNTIF($E$2:$E$495, pesele__210[[#This Row],[id]])</f>
        <v>2</v>
      </c>
    </row>
    <row r="79" spans="1:6" x14ac:dyDescent="0.35">
      <c r="A79" s="1" t="s">
        <v>992</v>
      </c>
      <c r="B79" s="1" t="s">
        <v>483</v>
      </c>
      <c r="C79" s="1" t="s">
        <v>482</v>
      </c>
      <c r="D79" s="1" t="str">
        <f>IF(MOD(MID(pesele__210[[#This Row],[PESEL]], 10, 1), 2) = 0, "k", "m")</f>
        <v>m</v>
      </c>
      <c r="E79" s="1" t="str">
        <f>CONCATENATE(LEFT(pesele__210[[#This Row],[Imie]],1),LEFT(pesele__210[[#This Row],[Nazwisko]], 3),RIGHT(pesele__210[[#This Row],[PESEL]], 1))</f>
        <v>BWas9</v>
      </c>
      <c r="F79" s="1">
        <f>COUNTIF($E$2:$E$495, pesele__210[[#This Row],[id]])</f>
        <v>2</v>
      </c>
    </row>
    <row r="80" spans="1:6" hidden="1" x14ac:dyDescent="0.35">
      <c r="A80" s="1" t="s">
        <v>951</v>
      </c>
      <c r="B80" s="1" t="s">
        <v>434</v>
      </c>
      <c r="C80" s="1" t="s">
        <v>435</v>
      </c>
      <c r="D80" s="1" t="str">
        <f>IF(MOD(MID(pesele__210[[#This Row],[PESEL]], 10, 1), 2) = 0, "k", "m")</f>
        <v>m</v>
      </c>
      <c r="E80" s="1" t="str">
        <f>CONCATENATE(LEFT(pesele__210[[#This Row],[Imie]],1),LEFT(pesele__210[[#This Row],[Nazwisko]], 3),RIGHT(pesele__210[[#This Row],[PESEL]], 1))</f>
        <v>CSwi2</v>
      </c>
      <c r="F80" s="1">
        <f>COUNTIF($E$2:$E$495, pesele__210[[#This Row],[id]])</f>
        <v>1</v>
      </c>
    </row>
    <row r="81" spans="1:6" hidden="1" x14ac:dyDescent="0.35">
      <c r="A81" s="1" t="s">
        <v>1039</v>
      </c>
      <c r="B81" s="1" t="s">
        <v>539</v>
      </c>
      <c r="C81" s="1" t="s">
        <v>435</v>
      </c>
      <c r="D81" s="1" t="str">
        <f>IF(MOD(MID(pesele__210[[#This Row],[PESEL]], 10, 1), 2) = 0, "k", "m")</f>
        <v>m</v>
      </c>
      <c r="E81" s="1" t="str">
        <f>CONCATENATE(LEFT(pesele__210[[#This Row],[Imie]],1),LEFT(pesele__210[[#This Row],[Nazwisko]], 3),RIGHT(pesele__210[[#This Row],[PESEL]], 1))</f>
        <v>CSwi4</v>
      </c>
      <c r="F81" s="1">
        <f>COUNTIF($E$2:$E$495, pesele__210[[#This Row],[id]])</f>
        <v>1</v>
      </c>
    </row>
    <row r="82" spans="1:6" hidden="1" x14ac:dyDescent="0.35">
      <c r="A82" s="1" t="s">
        <v>1074</v>
      </c>
      <c r="B82" s="1" t="s">
        <v>577</v>
      </c>
      <c r="C82" s="1" t="s">
        <v>578</v>
      </c>
      <c r="D82" s="1" t="str">
        <f>IF(MOD(MID(pesele__210[[#This Row],[PESEL]], 10, 1), 2) = 0, "k", "m")</f>
        <v>k</v>
      </c>
      <c r="E82" s="1" t="str">
        <f>CONCATENATE(LEFT(pesele__210[[#This Row],[Imie]],1),LEFT(pesele__210[[#This Row],[Nazwisko]], 3),RIGHT(pesele__210[[#This Row],[PESEL]], 1))</f>
        <v>DFel5</v>
      </c>
      <c r="F82" s="1">
        <f>COUNTIF($E$2:$E$495, pesele__210[[#This Row],[id]])</f>
        <v>1</v>
      </c>
    </row>
    <row r="83" spans="1:6" hidden="1" x14ac:dyDescent="0.35">
      <c r="A83" s="1" t="s">
        <v>987</v>
      </c>
      <c r="B83" s="1" t="s">
        <v>476</v>
      </c>
      <c r="C83" s="1" t="s">
        <v>477</v>
      </c>
      <c r="D83" s="1" t="str">
        <f>IF(MOD(MID(pesele__210[[#This Row],[PESEL]], 10, 1), 2) = 0, "k", "m")</f>
        <v>m</v>
      </c>
      <c r="E83" s="1" t="str">
        <f>CONCATENATE(LEFT(pesele__210[[#This Row],[Imie]],1),LEFT(pesele__210[[#This Row],[Nazwisko]], 3),RIGHT(pesele__210[[#This Row],[PESEL]], 1))</f>
        <v>DSwi5</v>
      </c>
      <c r="F83" s="1">
        <f>COUNTIF($E$2:$E$495, pesele__210[[#This Row],[id]])</f>
        <v>1</v>
      </c>
    </row>
    <row r="84" spans="1:6" hidden="1" x14ac:dyDescent="0.35">
      <c r="A84" s="1" t="s">
        <v>1072</v>
      </c>
      <c r="B84" s="1" t="s">
        <v>574</v>
      </c>
      <c r="C84" s="1" t="s">
        <v>534</v>
      </c>
      <c r="D84" s="1" t="str">
        <f>IF(MOD(MID(pesele__210[[#This Row],[PESEL]], 10, 1), 2) = 0, "k", "m")</f>
        <v>m</v>
      </c>
      <c r="E84" s="1" t="str">
        <f>CONCATENATE(LEFT(pesele__210[[#This Row],[Imie]],1),LEFT(pesele__210[[#This Row],[Nazwisko]], 3),RIGHT(pesele__210[[#This Row],[PESEL]], 1))</f>
        <v>DSzc4</v>
      </c>
      <c r="F84" s="1">
        <f>COUNTIF($E$2:$E$495, pesele__210[[#This Row],[id]])</f>
        <v>1</v>
      </c>
    </row>
    <row r="85" spans="1:6" hidden="1" x14ac:dyDescent="0.35">
      <c r="A85" s="1" t="s">
        <v>1007</v>
      </c>
      <c r="B85" s="1" t="s">
        <v>501</v>
      </c>
      <c r="C85" s="1" t="s">
        <v>502</v>
      </c>
      <c r="D85" s="1" t="str">
        <f>IF(MOD(MID(pesele__210[[#This Row],[PESEL]], 10, 1), 2) = 0, "k", "m")</f>
        <v>m</v>
      </c>
      <c r="E85" s="1" t="str">
        <f>CONCATENATE(LEFT(pesele__210[[#This Row],[Imie]],1),LEFT(pesele__210[[#This Row],[Nazwisko]], 3),RIGHT(pesele__210[[#This Row],[PESEL]], 1))</f>
        <v>DSzc6</v>
      </c>
      <c r="F85" s="1">
        <f>COUNTIF($E$2:$E$495, pesele__210[[#This Row],[id]])</f>
        <v>1</v>
      </c>
    </row>
    <row r="86" spans="1:6" hidden="1" x14ac:dyDescent="0.35">
      <c r="A86" s="1" t="s">
        <v>1034</v>
      </c>
      <c r="B86" s="1" t="s">
        <v>533</v>
      </c>
      <c r="C86" s="1" t="s">
        <v>534</v>
      </c>
      <c r="D86" s="1" t="str">
        <f>IF(MOD(MID(pesele__210[[#This Row],[PESEL]], 10, 1), 2) = 0, "k", "m")</f>
        <v>m</v>
      </c>
      <c r="E86" s="1" t="str">
        <f>CONCATENATE(LEFT(pesele__210[[#This Row],[Imie]],1),LEFT(pesele__210[[#This Row],[Nazwisko]], 3),RIGHT(pesele__210[[#This Row],[PESEL]], 1))</f>
        <v>DSzm0</v>
      </c>
      <c r="F86" s="1">
        <f>COUNTIF($E$2:$E$495, pesele__210[[#This Row],[id]])</f>
        <v>1</v>
      </c>
    </row>
    <row r="87" spans="1:6" hidden="1" x14ac:dyDescent="0.35">
      <c r="A87" s="1" t="s">
        <v>872</v>
      </c>
      <c r="B87" s="1" t="s">
        <v>349</v>
      </c>
      <c r="C87" s="1" t="s">
        <v>187</v>
      </c>
      <c r="D87" s="1" t="str">
        <f>IF(MOD(MID(pesele__210[[#This Row],[PESEL]], 10, 1), 2) = 0, "k", "m")</f>
        <v>k</v>
      </c>
      <c r="E87" s="1" t="str">
        <f>CONCATENATE(LEFT(pesele__210[[#This Row],[Imie]],1),LEFT(pesele__210[[#This Row],[Nazwisko]], 3),RIGHT(pesele__210[[#This Row],[PESEL]], 1))</f>
        <v>DSzn1</v>
      </c>
      <c r="F87" s="1">
        <f>COUNTIF($E$2:$E$495, pesele__210[[#This Row],[id]])</f>
        <v>1</v>
      </c>
    </row>
    <row r="88" spans="1:6" hidden="1" x14ac:dyDescent="0.35">
      <c r="A88" s="1" t="s">
        <v>743</v>
      </c>
      <c r="B88" s="1" t="s">
        <v>186</v>
      </c>
      <c r="C88" s="1" t="s">
        <v>187</v>
      </c>
      <c r="D88" s="1" t="str">
        <f>IF(MOD(MID(pesele__210[[#This Row],[PESEL]], 10, 1), 2) = 0, "k", "m")</f>
        <v>k</v>
      </c>
      <c r="E88" s="1" t="str">
        <f>CONCATENATE(LEFT(pesele__210[[#This Row],[Imie]],1),LEFT(pesele__210[[#This Row],[Nazwisko]], 3),RIGHT(pesele__210[[#This Row],[PESEL]], 1))</f>
        <v>DSzo8</v>
      </c>
      <c r="F88" s="1">
        <f>COUNTIF($E$2:$E$495, pesele__210[[#This Row],[id]])</f>
        <v>1</v>
      </c>
    </row>
    <row r="89" spans="1:6" hidden="1" x14ac:dyDescent="0.35">
      <c r="A89" s="1" t="s">
        <v>867</v>
      </c>
      <c r="B89" s="1" t="s">
        <v>345</v>
      </c>
      <c r="C89" s="1" t="s">
        <v>180</v>
      </c>
      <c r="D89" s="1" t="str">
        <f>IF(MOD(MID(pesele__210[[#This Row],[PESEL]], 10, 1), 2) = 0, "k", "m")</f>
        <v>m</v>
      </c>
      <c r="E89" s="1" t="str">
        <f>CONCATENATE(LEFT(pesele__210[[#This Row],[Imie]],1),LEFT(pesele__210[[#This Row],[Nazwisko]], 3),RIGHT(pesele__210[[#This Row],[PESEL]], 1))</f>
        <v>DSzp6</v>
      </c>
      <c r="F89" s="1">
        <f>COUNTIF($E$2:$E$495, pesele__210[[#This Row],[id]])</f>
        <v>1</v>
      </c>
    </row>
    <row r="90" spans="1:6" hidden="1" x14ac:dyDescent="0.35">
      <c r="A90" s="1" t="s">
        <v>1113</v>
      </c>
      <c r="B90" s="1" t="s">
        <v>620</v>
      </c>
      <c r="C90" s="1" t="s">
        <v>180</v>
      </c>
      <c r="D90" s="1" t="str">
        <f>IF(MOD(MID(pesele__210[[#This Row],[PESEL]], 10, 1), 2) = 0, "k", "m")</f>
        <v>m</v>
      </c>
      <c r="E90" s="1" t="str">
        <f>CONCATENATE(LEFT(pesele__210[[#This Row],[Imie]],1),LEFT(pesele__210[[#This Row],[Nazwisko]], 3),RIGHT(pesele__210[[#This Row],[PESEL]], 1))</f>
        <v>DSzr2</v>
      </c>
      <c r="F90" s="1">
        <f>COUNTIF($E$2:$E$495, pesele__210[[#This Row],[id]])</f>
        <v>1</v>
      </c>
    </row>
    <row r="91" spans="1:6" hidden="1" x14ac:dyDescent="0.35">
      <c r="A91" s="1" t="s">
        <v>739</v>
      </c>
      <c r="B91" s="1" t="s">
        <v>179</v>
      </c>
      <c r="C91" s="1" t="s">
        <v>180</v>
      </c>
      <c r="D91" s="1" t="str">
        <f>IF(MOD(MID(pesele__210[[#This Row],[PESEL]], 10, 1), 2) = 0, "k", "m")</f>
        <v>m</v>
      </c>
      <c r="E91" s="1" t="str">
        <f>CONCATENATE(LEFT(pesele__210[[#This Row],[Imie]],1),LEFT(pesele__210[[#This Row],[Nazwisko]], 3),RIGHT(pesele__210[[#This Row],[PESEL]], 1))</f>
        <v>DSzu7</v>
      </c>
      <c r="F91" s="1">
        <f>COUNTIF($E$2:$E$495, pesele__210[[#This Row],[id]])</f>
        <v>1</v>
      </c>
    </row>
    <row r="92" spans="1:6" hidden="1" x14ac:dyDescent="0.35">
      <c r="A92" s="1" t="s">
        <v>875</v>
      </c>
      <c r="B92" s="1" t="s">
        <v>352</v>
      </c>
      <c r="C92" s="1" t="s">
        <v>353</v>
      </c>
      <c r="D92" s="1" t="str">
        <f>IF(MOD(MID(pesele__210[[#This Row],[PESEL]], 10, 1), 2) = 0, "k", "m")</f>
        <v>m</v>
      </c>
      <c r="E92" s="1" t="str">
        <f>CONCATENATE(LEFT(pesele__210[[#This Row],[Imie]],1),LEFT(pesele__210[[#This Row],[Nazwisko]], 3),RIGHT(pesele__210[[#This Row],[PESEL]], 1))</f>
        <v>DSzu8</v>
      </c>
      <c r="F92" s="1">
        <f>COUNTIF($E$2:$E$495, pesele__210[[#This Row],[id]])</f>
        <v>1</v>
      </c>
    </row>
    <row r="93" spans="1:6" hidden="1" x14ac:dyDescent="0.35">
      <c r="A93" s="1" t="s">
        <v>895</v>
      </c>
      <c r="B93" s="1" t="s">
        <v>376</v>
      </c>
      <c r="C93" s="1" t="s">
        <v>377</v>
      </c>
      <c r="D93" s="1" t="str">
        <f>IF(MOD(MID(pesele__210[[#This Row],[PESEL]], 10, 1), 2) = 0, "k", "m")</f>
        <v>m</v>
      </c>
      <c r="E93" s="1" t="str">
        <f>CONCATENATE(LEFT(pesele__210[[#This Row],[Imie]],1),LEFT(pesele__210[[#This Row],[Nazwisko]], 3),RIGHT(pesele__210[[#This Row],[PESEL]], 1))</f>
        <v>DSzw8</v>
      </c>
      <c r="F93" s="1">
        <f>COUNTIF($E$2:$E$495, pesele__210[[#This Row],[id]])</f>
        <v>1</v>
      </c>
    </row>
    <row r="94" spans="1:6" hidden="1" x14ac:dyDescent="0.35">
      <c r="A94" s="1" t="s">
        <v>791</v>
      </c>
      <c r="B94" s="1" t="s">
        <v>219</v>
      </c>
      <c r="C94" s="1" t="s">
        <v>229</v>
      </c>
      <c r="D94" s="1" t="str">
        <f>IF(MOD(MID(pesele__210[[#This Row],[PESEL]], 10, 1), 2) = 0, "k", "m")</f>
        <v>k</v>
      </c>
      <c r="E94" s="1" t="str">
        <f>CONCATENATE(LEFT(pesele__210[[#This Row],[Imie]],1),LEFT(pesele__210[[#This Row],[Nazwisko]], 3),RIGHT(pesele__210[[#This Row],[PESEL]], 1))</f>
        <v>ELew4</v>
      </c>
      <c r="F94" s="1">
        <f>COUNTIF($E$2:$E$495, pesele__210[[#This Row],[id]])</f>
        <v>1</v>
      </c>
    </row>
    <row r="95" spans="1:6" hidden="1" x14ac:dyDescent="0.35">
      <c r="A95" s="1" t="s">
        <v>869</v>
      </c>
      <c r="B95" s="1" t="s">
        <v>347</v>
      </c>
      <c r="C95" s="1" t="s">
        <v>178</v>
      </c>
      <c r="D95" s="1" t="str">
        <f>IF(MOD(MID(pesele__210[[#This Row],[PESEL]], 10, 1), 2) = 0, "k", "m")</f>
        <v>k</v>
      </c>
      <c r="E95" s="1" t="str">
        <f>CONCATENATE(LEFT(pesele__210[[#This Row],[Imie]],1),LEFT(pesele__210[[#This Row],[Nazwisko]], 3),RIGHT(pesele__210[[#This Row],[PESEL]], 1))</f>
        <v>ESym6</v>
      </c>
      <c r="F95" s="1">
        <f>COUNTIF($E$2:$E$495, pesele__210[[#This Row],[id]])</f>
        <v>1</v>
      </c>
    </row>
    <row r="96" spans="1:6" hidden="1" x14ac:dyDescent="0.35">
      <c r="A96" s="1" t="s">
        <v>797</v>
      </c>
      <c r="B96" s="1" t="s">
        <v>260</v>
      </c>
      <c r="C96" s="1" t="s">
        <v>229</v>
      </c>
      <c r="D96" s="1" t="str">
        <f>IF(MOD(MID(pesele__210[[#This Row],[PESEL]], 10, 1), 2) = 0, "k", "m")</f>
        <v>k</v>
      </c>
      <c r="E96" s="1" t="str">
        <f>CONCATENATE(LEFT(pesele__210[[#This Row],[Imie]],1),LEFT(pesele__210[[#This Row],[Nazwisko]], 3),RIGHT(pesele__210[[#This Row],[PESEL]], 1))</f>
        <v>ESza3</v>
      </c>
      <c r="F96" s="1">
        <f>COUNTIF($E$2:$E$495, pesele__210[[#This Row],[id]])</f>
        <v>1</v>
      </c>
    </row>
    <row r="97" spans="1:6" hidden="1" x14ac:dyDescent="0.35">
      <c r="A97" s="1" t="s">
        <v>738</v>
      </c>
      <c r="B97" s="1" t="s">
        <v>177</v>
      </c>
      <c r="C97" s="1" t="s">
        <v>178</v>
      </c>
      <c r="D97" s="1" t="str">
        <f>IF(MOD(MID(pesele__210[[#This Row],[PESEL]], 10, 1), 2) = 0, "k", "m")</f>
        <v>k</v>
      </c>
      <c r="E97" s="1" t="str">
        <f>CONCATENATE(LEFT(pesele__210[[#This Row],[Imie]],1),LEFT(pesele__210[[#This Row],[Nazwisko]], 3),RIGHT(pesele__210[[#This Row],[PESEL]], 1))</f>
        <v>ESzc0</v>
      </c>
      <c r="F97" s="1">
        <f>COUNTIF($E$2:$E$495, pesele__210[[#This Row],[id]])</f>
        <v>1</v>
      </c>
    </row>
    <row r="98" spans="1:6" hidden="1" x14ac:dyDescent="0.35">
      <c r="A98" s="1" t="s">
        <v>1066</v>
      </c>
      <c r="B98" s="1" t="s">
        <v>566</v>
      </c>
      <c r="C98" s="1" t="s">
        <v>178</v>
      </c>
      <c r="D98" s="1" t="str">
        <f>IF(MOD(MID(pesele__210[[#This Row],[PESEL]], 10, 1), 2) = 0, "k", "m")</f>
        <v>k</v>
      </c>
      <c r="E98" s="1" t="str">
        <f>CONCATENATE(LEFT(pesele__210[[#This Row],[Imie]],1),LEFT(pesele__210[[#This Row],[Nazwisko]], 3),RIGHT(pesele__210[[#This Row],[PESEL]], 1))</f>
        <v>ESzc9</v>
      </c>
      <c r="F98" s="1">
        <f>COUNTIF($E$2:$E$495, pesele__210[[#This Row],[id]])</f>
        <v>1</v>
      </c>
    </row>
    <row r="99" spans="1:6" hidden="1" x14ac:dyDescent="0.35">
      <c r="A99" s="1" t="s">
        <v>774</v>
      </c>
      <c r="B99" s="1" t="s">
        <v>228</v>
      </c>
      <c r="C99" s="1" t="s">
        <v>229</v>
      </c>
      <c r="D99" s="1" t="str">
        <f>IF(MOD(MID(pesele__210[[#This Row],[PESEL]], 10, 1), 2) = 0, "k", "m")</f>
        <v>k</v>
      </c>
      <c r="E99" s="1" t="str">
        <f>CONCATENATE(LEFT(pesele__210[[#This Row],[Imie]],1),LEFT(pesele__210[[#This Row],[Nazwisko]], 3),RIGHT(pesele__210[[#This Row],[PESEL]], 1))</f>
        <v>EZak5</v>
      </c>
      <c r="F99" s="1">
        <f>COUNTIF($E$2:$E$495, pesele__210[[#This Row],[id]])</f>
        <v>1</v>
      </c>
    </row>
    <row r="100" spans="1:6" hidden="1" x14ac:dyDescent="0.35">
      <c r="A100" s="1" t="s">
        <v>776</v>
      </c>
      <c r="B100" s="1" t="s">
        <v>231</v>
      </c>
      <c r="C100" s="1" t="s">
        <v>232</v>
      </c>
      <c r="D100" s="1" t="str">
        <f>IF(MOD(MID(pesele__210[[#This Row],[PESEL]], 10, 1), 2) = 0, "k", "m")</f>
        <v>m</v>
      </c>
      <c r="E100" s="1" t="str">
        <f>CONCATENATE(LEFT(pesele__210[[#This Row],[Imie]],1),LEFT(pesele__210[[#This Row],[Nazwisko]], 3),RIGHT(pesele__210[[#This Row],[PESEL]], 1))</f>
        <v>FSmo4</v>
      </c>
      <c r="F100" s="1">
        <f>COUNTIF($E$2:$E$495, pesele__210[[#This Row],[id]])</f>
        <v>1</v>
      </c>
    </row>
    <row r="101" spans="1:6" hidden="1" x14ac:dyDescent="0.35">
      <c r="A101" s="1" t="s">
        <v>827</v>
      </c>
      <c r="B101" s="1" t="s">
        <v>299</v>
      </c>
      <c r="C101" s="1" t="s">
        <v>232</v>
      </c>
      <c r="D101" s="1" t="str">
        <f>IF(MOD(MID(pesele__210[[#This Row],[PESEL]], 10, 1), 2) = 0, "k", "m")</f>
        <v>m</v>
      </c>
      <c r="E101" s="1" t="str">
        <f>CONCATENATE(LEFT(pesele__210[[#This Row],[Imie]],1),LEFT(pesele__210[[#This Row],[Nazwisko]], 3),RIGHT(pesele__210[[#This Row],[PESEL]], 1))</f>
        <v>FSna7</v>
      </c>
      <c r="F101" s="1">
        <f>COUNTIF($E$2:$E$495, pesele__210[[#This Row],[id]])</f>
        <v>1</v>
      </c>
    </row>
    <row r="102" spans="1:6" hidden="1" x14ac:dyDescent="0.35">
      <c r="A102" s="1" t="s">
        <v>730</v>
      </c>
      <c r="B102" s="1" t="s">
        <v>161</v>
      </c>
      <c r="C102" s="1" t="s">
        <v>162</v>
      </c>
      <c r="D102" s="1" t="str">
        <f>IF(MOD(MID(pesele__210[[#This Row],[PESEL]], 10, 1), 2) = 0, "k", "m")</f>
        <v>m</v>
      </c>
      <c r="E102" s="1" t="str">
        <f>CONCATENATE(LEFT(pesele__210[[#This Row],[Imie]],1),LEFT(pesele__210[[#This Row],[Nazwisko]], 3),RIGHT(pesele__210[[#This Row],[PESEL]], 1))</f>
        <v>FSob2</v>
      </c>
      <c r="F102" s="1">
        <f>COUNTIF($E$2:$E$495, pesele__210[[#This Row],[id]])</f>
        <v>1</v>
      </c>
    </row>
    <row r="103" spans="1:6" hidden="1" x14ac:dyDescent="0.35">
      <c r="A103" s="1" t="s">
        <v>1004</v>
      </c>
      <c r="B103" s="1" t="s">
        <v>498</v>
      </c>
      <c r="C103" s="1" t="s">
        <v>162</v>
      </c>
      <c r="D103" s="1" t="str">
        <f>IF(MOD(MID(pesele__210[[#This Row],[PESEL]], 10, 1), 2) = 0, "k", "m")</f>
        <v>m</v>
      </c>
      <c r="E103" s="1" t="str">
        <f>CONCATENATE(LEFT(pesele__210[[#This Row],[Imie]],1),LEFT(pesele__210[[#This Row],[Nazwisko]], 3),RIGHT(pesele__210[[#This Row],[PESEL]], 1))</f>
        <v>FSob7</v>
      </c>
      <c r="F103" s="1">
        <f>COUNTIF($E$2:$E$495, pesele__210[[#This Row],[id]])</f>
        <v>1</v>
      </c>
    </row>
    <row r="104" spans="1:6" hidden="1" x14ac:dyDescent="0.35">
      <c r="A104" s="1" t="s">
        <v>825</v>
      </c>
      <c r="B104" s="1" t="s">
        <v>297</v>
      </c>
      <c r="C104" s="1" t="s">
        <v>162</v>
      </c>
      <c r="D104" s="1" t="str">
        <f>IF(MOD(MID(pesele__210[[#This Row],[PESEL]], 10, 1), 2) = 0, "k", "m")</f>
        <v>m</v>
      </c>
      <c r="E104" s="1" t="str">
        <f>CONCATENATE(LEFT(pesele__210[[#This Row],[Imie]],1),LEFT(pesele__210[[#This Row],[Nazwisko]], 3),RIGHT(pesele__210[[#This Row],[PESEL]], 1))</f>
        <v>FSos5</v>
      </c>
      <c r="F104" s="1">
        <f>COUNTIF($E$2:$E$495, pesele__210[[#This Row],[id]])</f>
        <v>1</v>
      </c>
    </row>
    <row r="105" spans="1:6" hidden="1" x14ac:dyDescent="0.35">
      <c r="A105" s="1" t="s">
        <v>1030</v>
      </c>
      <c r="B105" s="1" t="s">
        <v>529</v>
      </c>
      <c r="C105" s="1" t="s">
        <v>162</v>
      </c>
      <c r="D105" s="1" t="str">
        <f>IF(MOD(MID(pesele__210[[#This Row],[PESEL]], 10, 1), 2) = 0, "k", "m")</f>
        <v>m</v>
      </c>
      <c r="E105" s="1" t="str">
        <f>CONCATENATE(LEFT(pesele__210[[#This Row],[Imie]],1),LEFT(pesele__210[[#This Row],[Nazwisko]], 3),RIGHT(pesele__210[[#This Row],[PESEL]], 1))</f>
        <v>FSpa7</v>
      </c>
      <c r="F105" s="1">
        <f>COUNTIF($E$2:$E$495, pesele__210[[#This Row],[id]])</f>
        <v>1</v>
      </c>
    </row>
    <row r="106" spans="1:6" hidden="1" x14ac:dyDescent="0.35">
      <c r="A106" s="1" t="s">
        <v>1068</v>
      </c>
      <c r="B106" s="1" t="s">
        <v>569</v>
      </c>
      <c r="C106" s="1" t="s">
        <v>162</v>
      </c>
      <c r="D106" s="1" t="str">
        <f>IF(MOD(MID(pesele__210[[#This Row],[PESEL]], 10, 1), 2) = 0, "k", "m")</f>
        <v>m</v>
      </c>
      <c r="E106" s="1" t="str">
        <f>CONCATENATE(LEFT(pesele__210[[#This Row],[Imie]],1),LEFT(pesele__210[[#This Row],[Nazwisko]], 3),RIGHT(pesele__210[[#This Row],[PESEL]], 1))</f>
        <v>FSpy0</v>
      </c>
      <c r="F106" s="1">
        <f>COUNTIF($E$2:$E$495, pesele__210[[#This Row],[id]])</f>
        <v>1</v>
      </c>
    </row>
    <row r="107" spans="1:6" hidden="1" x14ac:dyDescent="0.35">
      <c r="A107" s="1" t="s">
        <v>969</v>
      </c>
      <c r="B107" s="1" t="s">
        <v>454</v>
      </c>
      <c r="C107" s="1" t="s">
        <v>162</v>
      </c>
      <c r="D107" s="1" t="str">
        <f>IF(MOD(MID(pesele__210[[#This Row],[PESEL]], 10, 1), 2) = 0, "k", "m")</f>
        <v>m</v>
      </c>
      <c r="E107" s="1" t="str">
        <f>CONCATENATE(LEFT(pesele__210[[#This Row],[Imie]],1),LEFT(pesele__210[[#This Row],[Nazwisko]], 3),RIGHT(pesele__210[[#This Row],[PESEL]], 1))</f>
        <v>FSta4</v>
      </c>
      <c r="F107" s="1">
        <f>COUNTIF($E$2:$E$495, pesele__210[[#This Row],[id]])</f>
        <v>1</v>
      </c>
    </row>
    <row r="108" spans="1:6" hidden="1" x14ac:dyDescent="0.35">
      <c r="A108" s="1" t="s">
        <v>1058</v>
      </c>
      <c r="B108" s="1" t="s">
        <v>559</v>
      </c>
      <c r="C108" s="1" t="s">
        <v>162</v>
      </c>
      <c r="D108" s="1" t="str">
        <f>IF(MOD(MID(pesele__210[[#This Row],[PESEL]], 10, 1), 2) = 0, "k", "m")</f>
        <v>m</v>
      </c>
      <c r="E108" s="1" t="str">
        <f>CONCATENATE(LEFT(pesele__210[[#This Row],[Imie]],1),LEFT(pesele__210[[#This Row],[Nazwisko]], 3),RIGHT(pesele__210[[#This Row],[PESEL]], 1))</f>
        <v>FStr0</v>
      </c>
      <c r="F108" s="1">
        <f>COUNTIF($E$2:$E$495, pesele__210[[#This Row],[id]])</f>
        <v>1</v>
      </c>
    </row>
    <row r="109" spans="1:6" hidden="1" x14ac:dyDescent="0.35">
      <c r="A109" s="1" t="s">
        <v>753</v>
      </c>
      <c r="B109" s="1" t="s">
        <v>199</v>
      </c>
      <c r="C109" s="1" t="s">
        <v>162</v>
      </c>
      <c r="D109" s="1" t="str">
        <f>IF(MOD(MID(pesele__210[[#This Row],[PESEL]], 10, 1), 2) = 0, "k", "m")</f>
        <v>m</v>
      </c>
      <c r="E109" s="1" t="str">
        <f>CONCATENATE(LEFT(pesele__210[[#This Row],[Imie]],1),LEFT(pesele__210[[#This Row],[Nazwisko]], 3),RIGHT(pesele__210[[#This Row],[PESEL]], 1))</f>
        <v>FStr6</v>
      </c>
      <c r="F109" s="1">
        <f>COUNTIF($E$2:$E$495, pesele__210[[#This Row],[id]])</f>
        <v>1</v>
      </c>
    </row>
    <row r="110" spans="1:6" hidden="1" x14ac:dyDescent="0.35">
      <c r="A110" s="1" t="s">
        <v>1065</v>
      </c>
      <c r="B110" s="1" t="s">
        <v>565</v>
      </c>
      <c r="C110" s="1" t="s">
        <v>162</v>
      </c>
      <c r="D110" s="1" t="str">
        <f>IF(MOD(MID(pesele__210[[#This Row],[PESEL]], 10, 1), 2) = 0, "k", "m")</f>
        <v>m</v>
      </c>
      <c r="E110" s="1" t="str">
        <f>CONCATENATE(LEFT(pesele__210[[#This Row],[Imie]],1),LEFT(pesele__210[[#This Row],[Nazwisko]], 3),RIGHT(pesele__210[[#This Row],[PESEL]], 1))</f>
        <v>FStr7</v>
      </c>
      <c r="F110" s="1">
        <f>COUNTIF($E$2:$E$495, pesele__210[[#This Row],[id]])</f>
        <v>1</v>
      </c>
    </row>
    <row r="111" spans="1:6" hidden="1" x14ac:dyDescent="0.35">
      <c r="A111" s="1" t="s">
        <v>1098</v>
      </c>
      <c r="B111" s="1" t="s">
        <v>604</v>
      </c>
      <c r="C111" s="1" t="s">
        <v>162</v>
      </c>
      <c r="D111" s="1" t="str">
        <f>IF(MOD(MID(pesele__210[[#This Row],[PESEL]], 10, 1), 2) = 0, "k", "m")</f>
        <v>m</v>
      </c>
      <c r="E111" s="1" t="str">
        <f>CONCATENATE(LEFT(pesele__210[[#This Row],[Imie]],1),LEFT(pesele__210[[#This Row],[Nazwisko]], 3),RIGHT(pesele__210[[#This Row],[PESEL]], 1))</f>
        <v>FStr9</v>
      </c>
      <c r="F111" s="1">
        <f>COUNTIF($E$2:$E$495, pesele__210[[#This Row],[id]])</f>
        <v>1</v>
      </c>
    </row>
    <row r="112" spans="1:6" hidden="1" x14ac:dyDescent="0.35">
      <c r="A112" s="1" t="s">
        <v>833</v>
      </c>
      <c r="B112" s="1" t="s">
        <v>306</v>
      </c>
      <c r="C112" s="1" t="s">
        <v>307</v>
      </c>
      <c r="D112" s="1" t="str">
        <f>IF(MOD(MID(pesele__210[[#This Row],[PESEL]], 10, 1), 2) = 0, "k", "m")</f>
        <v>m</v>
      </c>
      <c r="E112" s="1" t="str">
        <f>CONCATENATE(LEFT(pesele__210[[#This Row],[Imie]],1),LEFT(pesele__210[[#This Row],[Nazwisko]], 3),RIGHT(pesele__210[[#This Row],[PESEL]], 1))</f>
        <v>FSyk1</v>
      </c>
      <c r="F112" s="1">
        <f>COUNTIF($E$2:$E$495, pesele__210[[#This Row],[id]])</f>
        <v>1</v>
      </c>
    </row>
    <row r="113" spans="1:6" hidden="1" x14ac:dyDescent="0.35">
      <c r="A113" s="1" t="s">
        <v>940</v>
      </c>
      <c r="B113" s="1" t="s">
        <v>425</v>
      </c>
      <c r="C113" s="1" t="s">
        <v>426</v>
      </c>
      <c r="D113" s="1" t="str">
        <f>IF(MOD(MID(pesele__210[[#This Row],[PESEL]], 10, 1), 2) = 0, "k", "m")</f>
        <v>m</v>
      </c>
      <c r="E113" s="1" t="str">
        <f>CONCATENATE(LEFT(pesele__210[[#This Row],[Imie]],1),LEFT(pesele__210[[#This Row],[Nazwisko]], 3),RIGHT(pesele__210[[#This Row],[PESEL]], 1))</f>
        <v>GSka5</v>
      </c>
      <c r="F113" s="1">
        <f>COUNTIF($E$2:$E$495, pesele__210[[#This Row],[id]])</f>
        <v>1</v>
      </c>
    </row>
    <row r="114" spans="1:6" hidden="1" x14ac:dyDescent="0.35">
      <c r="A114" s="1" t="s">
        <v>862</v>
      </c>
      <c r="B114" s="1" t="s">
        <v>339</v>
      </c>
      <c r="C114" s="1" t="s">
        <v>340</v>
      </c>
      <c r="D114" s="1" t="str">
        <f>IF(MOD(MID(pesele__210[[#This Row],[PESEL]], 10, 1), 2) = 0, "k", "m")</f>
        <v>m</v>
      </c>
      <c r="E114" s="1" t="str">
        <f>CONCATENATE(LEFT(pesele__210[[#This Row],[Imie]],1),LEFT(pesele__210[[#This Row],[Nazwisko]], 3),RIGHT(pesele__210[[#This Row],[PESEL]], 1))</f>
        <v>GSka6</v>
      </c>
      <c r="F114" s="1">
        <f>COUNTIF($E$2:$E$495, pesele__210[[#This Row],[id]])</f>
        <v>1</v>
      </c>
    </row>
    <row r="115" spans="1:6" hidden="1" x14ac:dyDescent="0.35">
      <c r="A115" s="1" t="s">
        <v>737</v>
      </c>
      <c r="B115" s="1" t="s">
        <v>175</v>
      </c>
      <c r="C115" s="1" t="s">
        <v>176</v>
      </c>
      <c r="D115" s="1" t="str">
        <f>IF(MOD(MID(pesele__210[[#This Row],[PESEL]], 10, 1), 2) = 0, "k", "m")</f>
        <v>m</v>
      </c>
      <c r="E115" s="1" t="str">
        <f>CONCATENATE(LEFT(pesele__210[[#This Row],[Imie]],1),LEFT(pesele__210[[#This Row],[Nazwisko]], 3),RIGHT(pesele__210[[#This Row],[PESEL]], 1))</f>
        <v>HSik1</v>
      </c>
      <c r="F115" s="1">
        <f>COUNTIF($E$2:$E$495, pesele__210[[#This Row],[id]])</f>
        <v>1</v>
      </c>
    </row>
    <row r="116" spans="1:6" hidden="1" x14ac:dyDescent="0.35">
      <c r="A116" s="1" t="s">
        <v>994</v>
      </c>
      <c r="B116" s="1" t="s">
        <v>485</v>
      </c>
      <c r="C116" s="1" t="s">
        <v>486</v>
      </c>
      <c r="D116" s="1" t="str">
        <f>IF(MOD(MID(pesele__210[[#This Row],[PESEL]], 10, 1), 2) = 0, "k", "m")</f>
        <v>m</v>
      </c>
      <c r="E116" s="1" t="str">
        <f>CONCATENATE(LEFT(pesele__210[[#This Row],[Imie]],1),LEFT(pesele__210[[#This Row],[Nazwisko]], 3),RIGHT(pesele__210[[#This Row],[PESEL]], 1))</f>
        <v>HSil7</v>
      </c>
      <c r="F116" s="1">
        <f>COUNTIF($E$2:$E$495, pesele__210[[#This Row],[id]])</f>
        <v>1</v>
      </c>
    </row>
    <row r="117" spans="1:6" hidden="1" x14ac:dyDescent="0.35">
      <c r="A117" s="1" t="s">
        <v>1025</v>
      </c>
      <c r="B117" s="1" t="s">
        <v>525</v>
      </c>
      <c r="C117" s="1" t="s">
        <v>486</v>
      </c>
      <c r="D117" s="1" t="str">
        <f>IF(MOD(MID(pesele__210[[#This Row],[PESEL]], 10, 1), 2) = 0, "k", "m")</f>
        <v>m</v>
      </c>
      <c r="E117" s="1" t="str">
        <f>CONCATENATE(LEFT(pesele__210[[#This Row],[Imie]],1),LEFT(pesele__210[[#This Row],[Nazwisko]], 3),RIGHT(pesele__210[[#This Row],[PESEL]], 1))</f>
        <v>HSim5</v>
      </c>
      <c r="F117" s="1">
        <f>COUNTIF($E$2:$E$495, pesele__210[[#This Row],[id]])</f>
        <v>1</v>
      </c>
    </row>
    <row r="118" spans="1:6" hidden="1" x14ac:dyDescent="0.35">
      <c r="A118" s="1" t="s">
        <v>783</v>
      </c>
      <c r="B118" s="1" t="s">
        <v>241</v>
      </c>
      <c r="C118" s="1" t="s">
        <v>242</v>
      </c>
      <c r="D118" s="1" t="str">
        <f>IF(MOD(MID(pesele__210[[#This Row],[PESEL]], 10, 1), 2) = 0, "k", "m")</f>
        <v>k</v>
      </c>
      <c r="E118" s="1" t="str">
        <f>CONCATENATE(LEFT(pesele__210[[#This Row],[Imie]],1),LEFT(pesele__210[[#This Row],[Nazwisko]], 3),RIGHT(pesele__210[[#This Row],[PESEL]], 1))</f>
        <v>HSro6</v>
      </c>
      <c r="F118" s="1">
        <f>COUNTIF($E$2:$E$495, pesele__210[[#This Row],[id]])</f>
        <v>1</v>
      </c>
    </row>
    <row r="119" spans="1:6" hidden="1" x14ac:dyDescent="0.35">
      <c r="A119" s="1" t="s">
        <v>785</v>
      </c>
      <c r="B119" s="1" t="s">
        <v>244</v>
      </c>
      <c r="C119" s="1" t="s">
        <v>242</v>
      </c>
      <c r="D119" s="1" t="str">
        <f>IF(MOD(MID(pesele__210[[#This Row],[PESEL]], 10, 1), 2) = 0, "k", "m")</f>
        <v>k</v>
      </c>
      <c r="E119" s="1" t="str">
        <f>CONCATENATE(LEFT(pesele__210[[#This Row],[Imie]],1),LEFT(pesele__210[[#This Row],[Nazwisko]], 3),RIGHT(pesele__210[[#This Row],[PESEL]], 1))</f>
        <v>HSta1</v>
      </c>
      <c r="F119" s="1">
        <f>COUNTIF($E$2:$E$495, pesele__210[[#This Row],[id]])</f>
        <v>1</v>
      </c>
    </row>
    <row r="120" spans="1:6" hidden="1" x14ac:dyDescent="0.35">
      <c r="A120" s="1" t="s">
        <v>958</v>
      </c>
      <c r="B120" s="1" t="s">
        <v>443</v>
      </c>
      <c r="C120" s="1" t="s">
        <v>242</v>
      </c>
      <c r="D120" s="1" t="str">
        <f>IF(MOD(MID(pesele__210[[#This Row],[PESEL]], 10, 1), 2) = 0, "k", "m")</f>
        <v>k</v>
      </c>
      <c r="E120" s="1" t="str">
        <f>CONCATENATE(LEFT(pesele__210[[#This Row],[Imie]],1),LEFT(pesele__210[[#This Row],[Nazwisko]], 3),RIGHT(pesele__210[[#This Row],[PESEL]], 1))</f>
        <v>HSta2</v>
      </c>
      <c r="F120" s="1">
        <f>COUNTIF($E$2:$E$495, pesele__210[[#This Row],[id]])</f>
        <v>1</v>
      </c>
    </row>
    <row r="121" spans="1:6" hidden="1" x14ac:dyDescent="0.35">
      <c r="A121" s="1" t="s">
        <v>1044</v>
      </c>
      <c r="B121" s="1" t="s">
        <v>545</v>
      </c>
      <c r="C121" s="1" t="s">
        <v>273</v>
      </c>
      <c r="D121" s="1" t="str">
        <f>IF(MOD(MID(pesele__210[[#This Row],[PESEL]], 10, 1), 2) = 0, "k", "m")</f>
        <v>k</v>
      </c>
      <c r="E121" s="1" t="str">
        <f>CONCATENATE(LEFT(pesele__210[[#This Row],[Imie]],1),LEFT(pesele__210[[#This Row],[Nazwisko]], 3),RIGHT(pesele__210[[#This Row],[PESEL]], 1))</f>
        <v>HSta4</v>
      </c>
      <c r="F121" s="1">
        <f>COUNTIF($E$2:$E$495, pesele__210[[#This Row],[id]])</f>
        <v>1</v>
      </c>
    </row>
    <row r="122" spans="1:6" hidden="1" x14ac:dyDescent="0.35">
      <c r="A122" s="1" t="s">
        <v>1006</v>
      </c>
      <c r="B122" s="1" t="s">
        <v>500</v>
      </c>
      <c r="C122" s="1" t="s">
        <v>273</v>
      </c>
      <c r="D122" s="1" t="str">
        <f>IF(MOD(MID(pesele__210[[#This Row],[PESEL]], 10, 1), 2) = 0, "k", "m")</f>
        <v>k</v>
      </c>
      <c r="E122" s="1" t="str">
        <f>CONCATENATE(LEFT(pesele__210[[#This Row],[Imie]],1),LEFT(pesele__210[[#This Row],[Nazwisko]], 3),RIGHT(pesele__210[[#This Row],[PESEL]], 1))</f>
        <v>HSta7</v>
      </c>
      <c r="F122" s="1">
        <f>COUNTIF($E$2:$E$495, pesele__210[[#This Row],[id]])</f>
        <v>1</v>
      </c>
    </row>
    <row r="123" spans="1:6" hidden="1" x14ac:dyDescent="0.35">
      <c r="A123" s="1" t="s">
        <v>807</v>
      </c>
      <c r="B123" s="1" t="s">
        <v>272</v>
      </c>
      <c r="C123" s="1" t="s">
        <v>273</v>
      </c>
      <c r="D123" s="1" t="str">
        <f>IF(MOD(MID(pesele__210[[#This Row],[PESEL]], 10, 1), 2) = 0, "k", "m")</f>
        <v>k</v>
      </c>
      <c r="E123" s="1" t="str">
        <f>CONCATENATE(LEFT(pesele__210[[#This Row],[Imie]],1),LEFT(pesele__210[[#This Row],[Nazwisko]], 3),RIGHT(pesele__210[[#This Row],[PESEL]], 1))</f>
        <v>HSta8</v>
      </c>
      <c r="F123" s="1">
        <f>COUNTIF($E$2:$E$495, pesele__210[[#This Row],[id]])</f>
        <v>1</v>
      </c>
    </row>
    <row r="124" spans="1:6" hidden="1" x14ac:dyDescent="0.35">
      <c r="A124" s="1" t="s">
        <v>1038</v>
      </c>
      <c r="B124" s="1" t="s">
        <v>538</v>
      </c>
      <c r="C124" s="1" t="s">
        <v>273</v>
      </c>
      <c r="D124" s="1" t="str">
        <f>IF(MOD(MID(pesele__210[[#This Row],[PESEL]], 10, 1), 2) = 0, "k", "m")</f>
        <v>k</v>
      </c>
      <c r="E124" s="1" t="str">
        <f>CONCATENATE(LEFT(pesele__210[[#This Row],[Imie]],1),LEFT(pesele__210[[#This Row],[Nazwisko]], 3),RIGHT(pesele__210[[#This Row],[PESEL]], 1))</f>
        <v>HSte3</v>
      </c>
      <c r="F124" s="1">
        <f>COUNTIF($E$2:$E$495, pesele__210[[#This Row],[id]])</f>
        <v>1</v>
      </c>
    </row>
    <row r="125" spans="1:6" hidden="1" x14ac:dyDescent="0.35">
      <c r="A125" s="1" t="s">
        <v>899</v>
      </c>
      <c r="B125" s="1" t="s">
        <v>381</v>
      </c>
      <c r="C125" s="1" t="s">
        <v>273</v>
      </c>
      <c r="D125" s="1" t="str">
        <f>IF(MOD(MID(pesele__210[[#This Row],[PESEL]], 10, 1), 2) = 0, "k", "m")</f>
        <v>k</v>
      </c>
      <c r="E125" s="1" t="str">
        <f>CONCATENATE(LEFT(pesele__210[[#This Row],[Imie]],1),LEFT(pesele__210[[#This Row],[Nazwisko]], 3),RIGHT(pesele__210[[#This Row],[PESEL]], 1))</f>
        <v>HSte4</v>
      </c>
      <c r="F125" s="1">
        <f>COUNTIF($E$2:$E$495, pesele__210[[#This Row],[id]])</f>
        <v>1</v>
      </c>
    </row>
    <row r="126" spans="1:6" hidden="1" x14ac:dyDescent="0.35">
      <c r="A126" s="1" t="s">
        <v>1073</v>
      </c>
      <c r="B126" s="1" t="s">
        <v>575</v>
      </c>
      <c r="C126" s="1" t="s">
        <v>576</v>
      </c>
      <c r="D126" s="1" t="str">
        <f>IF(MOD(MID(pesele__210[[#This Row],[PESEL]], 10, 1), 2) = 0, "k", "m")</f>
        <v>k</v>
      </c>
      <c r="E126" s="1" t="str">
        <f>CONCATENATE(LEFT(pesele__210[[#This Row],[Imie]],1),LEFT(pesele__210[[#This Row],[Nazwisko]], 3),RIGHT(pesele__210[[#This Row],[PESEL]], 1))</f>
        <v>IHel9</v>
      </c>
      <c r="F126" s="1">
        <f>COUNTIF($E$2:$E$495, pesele__210[[#This Row],[id]])</f>
        <v>1</v>
      </c>
    </row>
    <row r="127" spans="1:6" hidden="1" x14ac:dyDescent="0.35">
      <c r="A127" s="1" t="s">
        <v>664</v>
      </c>
      <c r="B127" s="1" t="s">
        <v>59</v>
      </c>
      <c r="C127" s="1" t="s">
        <v>60</v>
      </c>
      <c r="D127" s="1" t="str">
        <f>IF(MOD(MID(pesele__210[[#This Row],[PESEL]], 10, 1), 2) = 0, "k", "m")</f>
        <v>m</v>
      </c>
      <c r="E127" s="1" t="str">
        <f>CONCATENATE(LEFT(pesele__210[[#This Row],[Imie]],1),LEFT(pesele__210[[#This Row],[Nazwisko]], 3),RIGHT(pesele__210[[#This Row],[PESEL]], 1))</f>
        <v>IRut8</v>
      </c>
      <c r="F127" s="1">
        <f>COUNTIF($E$2:$E$495, pesele__210[[#This Row],[id]])</f>
        <v>1</v>
      </c>
    </row>
    <row r="128" spans="1:6" hidden="1" x14ac:dyDescent="0.35">
      <c r="A128" s="1" t="s">
        <v>1124</v>
      </c>
      <c r="B128" s="1" t="s">
        <v>631</v>
      </c>
      <c r="C128" s="1" t="s">
        <v>60</v>
      </c>
      <c r="D128" s="1" t="str">
        <f>IF(MOD(MID(pesele__210[[#This Row],[PESEL]], 10, 1), 2) = 0, "k", "m")</f>
        <v>m</v>
      </c>
      <c r="E128" s="1" t="str">
        <f>CONCATENATE(LEFT(pesele__210[[#This Row],[Imie]],1),LEFT(pesele__210[[#This Row],[Nazwisko]], 3),RIGHT(pesele__210[[#This Row],[PESEL]], 1))</f>
        <v>IRyb3</v>
      </c>
      <c r="F128" s="1">
        <f>COUNTIF($E$2:$E$495, pesele__210[[#This Row],[id]])</f>
        <v>1</v>
      </c>
    </row>
    <row r="129" spans="1:6" hidden="1" x14ac:dyDescent="0.35">
      <c r="A129" s="1" t="s">
        <v>747</v>
      </c>
      <c r="B129" s="1" t="s">
        <v>191</v>
      </c>
      <c r="C129" s="1" t="s">
        <v>60</v>
      </c>
      <c r="D129" s="1" t="str">
        <f>IF(MOD(MID(pesele__210[[#This Row],[PESEL]], 10, 1), 2) = 0, "k", "m")</f>
        <v>m</v>
      </c>
      <c r="E129" s="1" t="str">
        <f>CONCATENATE(LEFT(pesele__210[[#This Row],[Imie]],1),LEFT(pesele__210[[#This Row],[Nazwisko]], 3),RIGHT(pesele__210[[#This Row],[PESEL]], 1))</f>
        <v>IRyb6</v>
      </c>
      <c r="F129" s="1">
        <f>COUNTIF($E$2:$E$495, pesele__210[[#This Row],[id]])</f>
        <v>1</v>
      </c>
    </row>
    <row r="130" spans="1:6" hidden="1" x14ac:dyDescent="0.35">
      <c r="A130" s="1" t="s">
        <v>980</v>
      </c>
      <c r="B130" s="1" t="s">
        <v>466</v>
      </c>
      <c r="C130" s="1" t="s">
        <v>60</v>
      </c>
      <c r="D130" s="1" t="str">
        <f>IF(MOD(MID(pesele__210[[#This Row],[PESEL]], 10, 1), 2) = 0, "k", "m")</f>
        <v>m</v>
      </c>
      <c r="E130" s="1" t="str">
        <f>CONCATENATE(LEFT(pesele__210[[#This Row],[Imie]],1),LEFT(pesele__210[[#This Row],[Nazwisko]], 3),RIGHT(pesele__210[[#This Row],[PESEL]], 1))</f>
        <v>IRyn3</v>
      </c>
      <c r="F130" s="1">
        <f>COUNTIF($E$2:$E$495, pesele__210[[#This Row],[id]])</f>
        <v>1</v>
      </c>
    </row>
    <row r="131" spans="1:6" hidden="1" x14ac:dyDescent="0.35">
      <c r="A131" s="1" t="s">
        <v>874</v>
      </c>
      <c r="B131" s="1" t="s">
        <v>351</v>
      </c>
      <c r="C131" s="1" t="s">
        <v>60</v>
      </c>
      <c r="D131" s="1" t="str">
        <f>IF(MOD(MID(pesele__210[[#This Row],[PESEL]], 10, 1), 2) = 0, "k", "m")</f>
        <v>m</v>
      </c>
      <c r="E131" s="1" t="str">
        <f>CONCATENATE(LEFT(pesele__210[[#This Row],[Imie]],1),LEFT(pesele__210[[#This Row],[Nazwisko]], 3),RIGHT(pesele__210[[#This Row],[PESEL]], 1))</f>
        <v>IRys0</v>
      </c>
      <c r="F131" s="1">
        <f>COUNTIF($E$2:$E$495, pesele__210[[#This Row],[id]])</f>
        <v>1</v>
      </c>
    </row>
    <row r="132" spans="1:6" hidden="1" x14ac:dyDescent="0.35">
      <c r="A132" s="1" t="s">
        <v>917</v>
      </c>
      <c r="B132" s="1" t="s">
        <v>402</v>
      </c>
      <c r="C132" s="1" t="s">
        <v>60</v>
      </c>
      <c r="D132" s="1" t="str">
        <f>IF(MOD(MID(pesele__210[[#This Row],[PESEL]], 10, 1), 2) = 0, "k", "m")</f>
        <v>m</v>
      </c>
      <c r="E132" s="1" t="str">
        <f>CONCATENATE(LEFT(pesele__210[[#This Row],[Imie]],1),LEFT(pesele__210[[#This Row],[Nazwisko]], 3),RIGHT(pesele__210[[#This Row],[PESEL]], 1))</f>
        <v>IRys5</v>
      </c>
      <c r="F132" s="1">
        <f>COUNTIF($E$2:$E$495, pesele__210[[#This Row],[id]])</f>
        <v>1</v>
      </c>
    </row>
    <row r="133" spans="1:6" hidden="1" x14ac:dyDescent="0.35">
      <c r="A133" s="1" t="s">
        <v>1020</v>
      </c>
      <c r="B133" s="1" t="s">
        <v>520</v>
      </c>
      <c r="C133" s="1" t="s">
        <v>521</v>
      </c>
      <c r="D133" s="1" t="str">
        <f>IF(MOD(MID(pesele__210[[#This Row],[PESEL]], 10, 1), 2) = 0, "k", "m")</f>
        <v>m</v>
      </c>
      <c r="E133" s="1" t="str">
        <f>CONCATENATE(LEFT(pesele__210[[#This Row],[Imie]],1),LEFT(pesele__210[[#This Row],[Nazwisko]], 3),RIGHT(pesele__210[[#This Row],[PESEL]], 1))</f>
        <v>ISar6</v>
      </c>
      <c r="F133" s="1">
        <f>COUNTIF($E$2:$E$495, pesele__210[[#This Row],[id]])</f>
        <v>1</v>
      </c>
    </row>
    <row r="134" spans="1:6" hidden="1" x14ac:dyDescent="0.35">
      <c r="A134" s="1" t="s">
        <v>1010</v>
      </c>
      <c r="B134" s="1" t="s">
        <v>506</v>
      </c>
      <c r="C134" s="1" t="s">
        <v>507</v>
      </c>
      <c r="D134" s="1" t="str">
        <f>IF(MOD(MID(pesele__210[[#This Row],[PESEL]], 10, 1), 2) = 0, "k", "m")</f>
        <v>k</v>
      </c>
      <c r="E134" s="1" t="str">
        <f>CONCATENATE(LEFT(pesele__210[[#This Row],[Imie]],1),LEFT(pesele__210[[#This Row],[Nazwisko]], 3),RIGHT(pesele__210[[#This Row],[PESEL]], 1))</f>
        <v>ISkr3</v>
      </c>
      <c r="F134" s="1">
        <f>COUNTIF($E$2:$E$495, pesele__210[[#This Row],[id]])</f>
        <v>1</v>
      </c>
    </row>
    <row r="135" spans="1:6" hidden="1" x14ac:dyDescent="0.35">
      <c r="A135" s="1" t="s">
        <v>1018</v>
      </c>
      <c r="B135" s="1" t="s">
        <v>516</v>
      </c>
      <c r="C135" s="1" t="s">
        <v>517</v>
      </c>
      <c r="D135" s="1" t="str">
        <f>IF(MOD(MID(pesele__210[[#This Row],[PESEL]], 10, 1), 2) = 0, "k", "m")</f>
        <v>k</v>
      </c>
      <c r="E135" s="1" t="str">
        <f>CONCATENATE(LEFT(pesele__210[[#This Row],[Imie]],1),LEFT(pesele__210[[#This Row],[Nazwisko]], 3),RIGHT(pesele__210[[#This Row],[PESEL]], 1))</f>
        <v>ISoc1</v>
      </c>
      <c r="F135" s="1">
        <f>COUNTIF($E$2:$E$495, pesele__210[[#This Row],[id]])</f>
        <v>1</v>
      </c>
    </row>
    <row r="136" spans="1:6" hidden="1" x14ac:dyDescent="0.35">
      <c r="A136" s="1" t="s">
        <v>784</v>
      </c>
      <c r="B136" s="1" t="s">
        <v>241</v>
      </c>
      <c r="C136" s="1" t="s">
        <v>243</v>
      </c>
      <c r="D136" s="1" t="str">
        <f>IF(MOD(MID(pesele__210[[#This Row],[PESEL]], 10, 1), 2) = 0, "k", "m")</f>
        <v>k</v>
      </c>
      <c r="E136" s="1" t="str">
        <f>CONCATENATE(LEFT(pesele__210[[#This Row],[Imie]],1),LEFT(pesele__210[[#This Row],[Nazwisko]], 3),RIGHT(pesele__210[[#This Row],[PESEL]], 1))</f>
        <v>ISro4</v>
      </c>
      <c r="F136" s="1">
        <f>COUNTIF($E$2:$E$495, pesele__210[[#This Row],[id]])</f>
        <v>1</v>
      </c>
    </row>
    <row r="137" spans="1:6" hidden="1" x14ac:dyDescent="0.35">
      <c r="A137" s="1" t="s">
        <v>934</v>
      </c>
      <c r="B137" s="1" t="s">
        <v>418</v>
      </c>
      <c r="C137" s="1" t="s">
        <v>419</v>
      </c>
      <c r="D137" s="1" t="str">
        <f>IF(MOD(MID(pesele__210[[#This Row],[PESEL]], 10, 1), 2) = 0, "k", "m")</f>
        <v>k</v>
      </c>
      <c r="E137" s="1" t="str">
        <f>CONCATENATE(LEFT(pesele__210[[#This Row],[Imie]],1),LEFT(pesele__210[[#This Row],[Nazwisko]], 3),RIGHT(pesele__210[[#This Row],[PESEL]], 1))</f>
        <v>JBaj7</v>
      </c>
      <c r="F137" s="1">
        <f>COUNTIF($E$2:$E$495, pesele__210[[#This Row],[id]])</f>
        <v>1</v>
      </c>
    </row>
    <row r="138" spans="1:6" hidden="1" x14ac:dyDescent="0.35">
      <c r="A138" s="1" t="s">
        <v>873</v>
      </c>
      <c r="B138" s="1" t="s">
        <v>350</v>
      </c>
      <c r="C138" s="1" t="s">
        <v>104</v>
      </c>
      <c r="D138" s="1" t="str">
        <f>IF(MOD(MID(pesele__210[[#This Row],[PESEL]], 10, 1), 2) = 0, "k", "m")</f>
        <v>m</v>
      </c>
      <c r="E138" s="1" t="str">
        <f>CONCATENATE(LEFT(pesele__210[[#This Row],[Imie]],1),LEFT(pesele__210[[#This Row],[Nazwisko]], 3),RIGHT(pesele__210[[#This Row],[PESEL]], 1))</f>
        <v>JChm9</v>
      </c>
      <c r="F138" s="1">
        <f>COUNTIF($E$2:$E$495, pesele__210[[#This Row],[id]])</f>
        <v>1</v>
      </c>
    </row>
    <row r="139" spans="1:6" hidden="1" x14ac:dyDescent="0.35">
      <c r="A139" s="1" t="s">
        <v>640</v>
      </c>
      <c r="B139" s="1" t="s">
        <v>16</v>
      </c>
      <c r="C139" s="1" t="s">
        <v>17</v>
      </c>
      <c r="D139" s="1" t="str">
        <f>IF(MOD(MID(pesele__210[[#This Row],[PESEL]], 10, 1), 2) = 0, "k", "m")</f>
        <v>m</v>
      </c>
      <c r="E139" s="1" t="str">
        <f>CONCATENATE(LEFT(pesele__210[[#This Row],[Imie]],1),LEFT(pesele__210[[#This Row],[Nazwisko]], 3),RIGHT(pesele__210[[#This Row],[PESEL]], 1))</f>
        <v>JCho0</v>
      </c>
      <c r="F139" s="1">
        <f>COUNTIF($E$2:$E$495, pesele__210[[#This Row],[id]])</f>
        <v>1</v>
      </c>
    </row>
    <row r="140" spans="1:6" hidden="1" x14ac:dyDescent="0.35">
      <c r="A140" s="1" t="s">
        <v>1108</v>
      </c>
      <c r="B140" s="1" t="s">
        <v>614</v>
      </c>
      <c r="C140" s="1" t="s">
        <v>17</v>
      </c>
      <c r="D140" s="1" t="str">
        <f>IF(MOD(MID(pesele__210[[#This Row],[PESEL]], 10, 1), 2) = 0, "k", "m")</f>
        <v>m</v>
      </c>
      <c r="E140" s="1" t="str">
        <f>CONCATENATE(LEFT(pesele__210[[#This Row],[Imie]],1),LEFT(pesele__210[[#This Row],[Nazwisko]], 3),RIGHT(pesele__210[[#This Row],[PESEL]], 1))</f>
        <v>JCio3</v>
      </c>
      <c r="F140" s="1">
        <f>COUNTIF($E$2:$E$495, pesele__210[[#This Row],[id]])</f>
        <v>1</v>
      </c>
    </row>
    <row r="141" spans="1:6" hidden="1" x14ac:dyDescent="0.35">
      <c r="A141" s="1" t="s">
        <v>675</v>
      </c>
      <c r="B141" s="1" t="s">
        <v>77</v>
      </c>
      <c r="C141" s="1" t="s">
        <v>78</v>
      </c>
      <c r="D141" s="1" t="str">
        <f>IF(MOD(MID(pesele__210[[#This Row],[PESEL]], 10, 1), 2) = 0, "k", "m")</f>
        <v>m</v>
      </c>
      <c r="E141" s="1" t="str">
        <f>CONCATENATE(LEFT(pesele__210[[#This Row],[Imie]],1),LEFT(pesele__210[[#This Row],[Nazwisko]], 3),RIGHT(pesele__210[[#This Row],[PESEL]], 1))</f>
        <v>JFor2</v>
      </c>
      <c r="F141" s="1">
        <f>COUNTIF($E$2:$E$495, pesele__210[[#This Row],[id]])</f>
        <v>1</v>
      </c>
    </row>
    <row r="142" spans="1:6" hidden="1" x14ac:dyDescent="0.35">
      <c r="A142" s="1" t="s">
        <v>828</v>
      </c>
      <c r="B142" s="1" t="s">
        <v>300</v>
      </c>
      <c r="C142" s="1" t="s">
        <v>234</v>
      </c>
      <c r="D142" s="1" t="str">
        <f>IF(MOD(MID(pesele__210[[#This Row],[PESEL]], 10, 1), 2) = 0, "k", "m")</f>
        <v>m</v>
      </c>
      <c r="E142" s="1" t="str">
        <f>CONCATENATE(LEFT(pesele__210[[#This Row],[Imie]],1),LEFT(pesele__210[[#This Row],[Nazwisko]], 3),RIGHT(pesele__210[[#This Row],[PESEL]], 1))</f>
        <v>JPac6</v>
      </c>
      <c r="F142" s="1">
        <f>COUNTIF($E$2:$E$495, pesele__210[[#This Row],[id]])</f>
        <v>1</v>
      </c>
    </row>
    <row r="143" spans="1:6" hidden="1" x14ac:dyDescent="0.35">
      <c r="A143" s="1" t="s">
        <v>777</v>
      </c>
      <c r="B143" s="1" t="s">
        <v>233</v>
      </c>
      <c r="C143" s="1" t="s">
        <v>234</v>
      </c>
      <c r="D143" s="1" t="str">
        <f>IF(MOD(MID(pesele__210[[#This Row],[PESEL]], 10, 1), 2) = 0, "k", "m")</f>
        <v>m</v>
      </c>
      <c r="E143" s="1" t="str">
        <f>CONCATENATE(LEFT(pesele__210[[#This Row],[Imie]],1),LEFT(pesele__210[[#This Row],[Nazwisko]], 3),RIGHT(pesele__210[[#This Row],[PESEL]], 1))</f>
        <v>JPal2</v>
      </c>
      <c r="F143" s="1">
        <f>COUNTIF($E$2:$E$495, pesele__210[[#This Row],[id]])</f>
        <v>1</v>
      </c>
    </row>
    <row r="144" spans="1:6" hidden="1" x14ac:dyDescent="0.35">
      <c r="A144" s="1" t="s">
        <v>820</v>
      </c>
      <c r="B144" s="1" t="s">
        <v>289</v>
      </c>
      <c r="C144" s="1" t="s">
        <v>234</v>
      </c>
      <c r="D144" s="1" t="str">
        <f>IF(MOD(MID(pesele__210[[#This Row],[PESEL]], 10, 1), 2) = 0, "k", "m")</f>
        <v>m</v>
      </c>
      <c r="E144" s="1" t="str">
        <f>CONCATENATE(LEFT(pesele__210[[#This Row],[Imie]],1),LEFT(pesele__210[[#This Row],[Nazwisko]], 3),RIGHT(pesele__210[[#This Row],[PESEL]], 1))</f>
        <v>JPan9</v>
      </c>
      <c r="F144" s="1">
        <f>COUNTIF($E$2:$E$495, pesele__210[[#This Row],[id]])</f>
        <v>1</v>
      </c>
    </row>
    <row r="145" spans="1:6" hidden="1" x14ac:dyDescent="0.35">
      <c r="A145" s="1" t="s">
        <v>1126</v>
      </c>
      <c r="B145" s="1" t="s">
        <v>632</v>
      </c>
      <c r="C145" s="1" t="s">
        <v>78</v>
      </c>
      <c r="D145" s="1" t="str">
        <f>IF(MOD(MID(pesele__210[[#This Row],[PESEL]], 10, 1), 2) = 0, "k", "m")</f>
        <v>m</v>
      </c>
      <c r="E145" s="1" t="str">
        <f>CONCATENATE(LEFT(pesele__210[[#This Row],[Imie]],1),LEFT(pesele__210[[#This Row],[Nazwisko]], 3),RIGHT(pesele__210[[#This Row],[PESEL]], 1))</f>
        <v>JPaw3</v>
      </c>
      <c r="F145" s="1">
        <f>COUNTIF($E$2:$E$495, pesele__210[[#This Row],[id]])</f>
        <v>1</v>
      </c>
    </row>
    <row r="146" spans="1:6" hidden="1" x14ac:dyDescent="0.35">
      <c r="A146" s="1" t="s">
        <v>871</v>
      </c>
      <c r="B146" s="1" t="s">
        <v>62</v>
      </c>
      <c r="C146" s="1" t="s">
        <v>78</v>
      </c>
      <c r="D146" s="1" t="str">
        <f>IF(MOD(MID(pesele__210[[#This Row],[PESEL]], 10, 1), 2) = 0, "k", "m")</f>
        <v>m</v>
      </c>
      <c r="E146" s="1" t="str">
        <f>CONCATENATE(LEFT(pesele__210[[#This Row],[Imie]],1),LEFT(pesele__210[[#This Row],[Nazwisko]], 3),RIGHT(pesele__210[[#This Row],[PESEL]], 1))</f>
        <v>JPaw4</v>
      </c>
      <c r="F146" s="1">
        <f>COUNTIF($E$2:$E$495, pesele__210[[#This Row],[id]])</f>
        <v>1</v>
      </c>
    </row>
    <row r="147" spans="1:6" hidden="1" x14ac:dyDescent="0.35">
      <c r="A147" s="1" t="s">
        <v>666</v>
      </c>
      <c r="B147" s="1" t="s">
        <v>62</v>
      </c>
      <c r="C147" s="1" t="s">
        <v>63</v>
      </c>
      <c r="D147" s="1" t="str">
        <f>IF(MOD(MID(pesele__210[[#This Row],[PESEL]], 10, 1), 2) = 0, "k", "m")</f>
        <v>m</v>
      </c>
      <c r="E147" s="1" t="str">
        <f>CONCATENATE(LEFT(pesele__210[[#This Row],[Imie]],1),LEFT(pesele__210[[#This Row],[Nazwisko]], 3),RIGHT(pesele__210[[#This Row],[PESEL]], 1))</f>
        <v>JPaw7</v>
      </c>
      <c r="F147" s="1">
        <f>COUNTIF($E$2:$E$495, pesele__210[[#This Row],[id]])</f>
        <v>1</v>
      </c>
    </row>
    <row r="148" spans="1:6" hidden="1" x14ac:dyDescent="0.35">
      <c r="A148" s="1" t="s">
        <v>903</v>
      </c>
      <c r="B148" s="1" t="s">
        <v>386</v>
      </c>
      <c r="C148" s="1" t="s">
        <v>78</v>
      </c>
      <c r="D148" s="1" t="str">
        <f>IF(MOD(MID(pesele__210[[#This Row],[PESEL]], 10, 1), 2) = 0, "k", "m")</f>
        <v>m</v>
      </c>
      <c r="E148" s="1" t="str">
        <f>CONCATENATE(LEFT(pesele__210[[#This Row],[Imie]],1),LEFT(pesele__210[[#This Row],[Nazwisko]], 3),RIGHT(pesele__210[[#This Row],[PESEL]], 1))</f>
        <v>JPen7</v>
      </c>
      <c r="F148" s="1">
        <f>COUNTIF($E$2:$E$495, pesele__210[[#This Row],[id]])</f>
        <v>1</v>
      </c>
    </row>
    <row r="149" spans="1:6" hidden="1" x14ac:dyDescent="0.35">
      <c r="A149" s="1" t="s">
        <v>996</v>
      </c>
      <c r="B149" s="1" t="s">
        <v>488</v>
      </c>
      <c r="C149" s="1" t="s">
        <v>78</v>
      </c>
      <c r="D149" s="1" t="str">
        <f>IF(MOD(MID(pesele__210[[#This Row],[PESEL]], 10, 1), 2) = 0, "k", "m")</f>
        <v>m</v>
      </c>
      <c r="E149" s="1" t="str">
        <f>CONCATENATE(LEFT(pesele__210[[#This Row],[Imie]],1),LEFT(pesele__210[[#This Row],[Nazwisko]], 3),RIGHT(pesele__210[[#This Row],[PESEL]], 1))</f>
        <v>JPet0</v>
      </c>
      <c r="F149" s="1">
        <f>COUNTIF($E$2:$E$495, pesele__210[[#This Row],[id]])</f>
        <v>1</v>
      </c>
    </row>
    <row r="150" spans="1:6" hidden="1" x14ac:dyDescent="0.35">
      <c r="A150" s="1" t="s">
        <v>1101</v>
      </c>
      <c r="B150" s="1" t="s">
        <v>607</v>
      </c>
      <c r="C150" s="1" t="s">
        <v>78</v>
      </c>
      <c r="D150" s="1" t="str">
        <f>IF(MOD(MID(pesele__210[[#This Row],[PESEL]], 10, 1), 2) = 0, "k", "m")</f>
        <v>m</v>
      </c>
      <c r="E150" s="1" t="str">
        <f>CONCATENATE(LEFT(pesele__210[[#This Row],[Imie]],1),LEFT(pesele__210[[#This Row],[Nazwisko]], 3),RIGHT(pesele__210[[#This Row],[PESEL]], 1))</f>
        <v>JPie3</v>
      </c>
      <c r="F150" s="1">
        <f>COUNTIF($E$2:$E$495, pesele__210[[#This Row],[id]])</f>
        <v>1</v>
      </c>
    </row>
    <row r="151" spans="1:6" hidden="1" x14ac:dyDescent="0.35">
      <c r="A151" s="1" t="s">
        <v>713</v>
      </c>
      <c r="B151" s="1" t="s">
        <v>135</v>
      </c>
      <c r="C151" s="1" t="s">
        <v>78</v>
      </c>
      <c r="D151" s="1" t="str">
        <f>IF(MOD(MID(pesele__210[[#This Row],[PESEL]], 10, 1), 2) = 0, "k", "m")</f>
        <v>m</v>
      </c>
      <c r="E151" s="1" t="str">
        <f>CONCATENATE(LEFT(pesele__210[[#This Row],[Imie]],1),LEFT(pesele__210[[#This Row],[Nazwisko]], 3),RIGHT(pesele__210[[#This Row],[PESEL]], 1))</f>
        <v>JPie4</v>
      </c>
      <c r="F151" s="1">
        <f>COUNTIF($E$2:$E$495, pesele__210[[#This Row],[id]])</f>
        <v>1</v>
      </c>
    </row>
    <row r="152" spans="1:6" hidden="1" x14ac:dyDescent="0.35">
      <c r="A152" s="1" t="s">
        <v>962</v>
      </c>
      <c r="B152" s="1" t="s">
        <v>446</v>
      </c>
      <c r="C152" s="1" t="s">
        <v>78</v>
      </c>
      <c r="D152" s="1" t="str">
        <f>IF(MOD(MID(pesele__210[[#This Row],[PESEL]], 10, 1), 2) = 0, "k", "m")</f>
        <v>m</v>
      </c>
      <c r="E152" s="1" t="str">
        <f>CONCATENATE(LEFT(pesele__210[[#This Row],[Imie]],1),LEFT(pesele__210[[#This Row],[Nazwisko]], 3),RIGHT(pesele__210[[#This Row],[PESEL]], 1))</f>
        <v>JPie9</v>
      </c>
      <c r="F152" s="1">
        <f>COUNTIF($E$2:$E$495, pesele__210[[#This Row],[id]])</f>
        <v>1</v>
      </c>
    </row>
    <row r="153" spans="1:6" hidden="1" x14ac:dyDescent="0.35">
      <c r="A153" s="1" t="s">
        <v>680</v>
      </c>
      <c r="B153" s="1" t="s">
        <v>85</v>
      </c>
      <c r="C153" s="1" t="s">
        <v>78</v>
      </c>
      <c r="D153" s="1" t="str">
        <f>IF(MOD(MID(pesele__210[[#This Row],[PESEL]], 10, 1), 2) = 0, "k", "m")</f>
        <v>m</v>
      </c>
      <c r="E153" s="1" t="str">
        <f>CONCATENATE(LEFT(pesele__210[[#This Row],[Imie]],1),LEFT(pesele__210[[#This Row],[Nazwisko]], 3),RIGHT(pesele__210[[#This Row],[PESEL]], 1))</f>
        <v>JPin4</v>
      </c>
      <c r="F153" s="1">
        <f>COUNTIF($E$2:$E$495, pesele__210[[#This Row],[id]])</f>
        <v>1</v>
      </c>
    </row>
    <row r="154" spans="1:6" hidden="1" x14ac:dyDescent="0.35">
      <c r="A154" s="1" t="s">
        <v>812</v>
      </c>
      <c r="B154" s="1" t="s">
        <v>279</v>
      </c>
      <c r="C154" s="1" t="s">
        <v>78</v>
      </c>
      <c r="D154" s="1" t="str">
        <f>IF(MOD(MID(pesele__210[[#This Row],[PESEL]], 10, 1), 2) = 0, "k", "m")</f>
        <v>m</v>
      </c>
      <c r="E154" s="1" t="str">
        <f>CONCATENATE(LEFT(pesele__210[[#This Row],[Imie]],1),LEFT(pesele__210[[#This Row],[Nazwisko]], 3),RIGHT(pesele__210[[#This Row],[PESEL]], 1))</f>
        <v>JPin5</v>
      </c>
      <c r="F154" s="1">
        <f>COUNTIF($E$2:$E$495, pesele__210[[#This Row],[id]])</f>
        <v>1</v>
      </c>
    </row>
    <row r="155" spans="1:6" hidden="1" x14ac:dyDescent="0.35">
      <c r="A155" s="1" t="s">
        <v>697</v>
      </c>
      <c r="B155" s="1" t="s">
        <v>109</v>
      </c>
      <c r="C155" s="1" t="s">
        <v>17</v>
      </c>
      <c r="D155" s="1" t="str">
        <f>IF(MOD(MID(pesele__210[[#This Row],[PESEL]], 10, 1), 2) = 0, "k", "m")</f>
        <v>m</v>
      </c>
      <c r="E155" s="1" t="str">
        <f>CONCATENATE(LEFT(pesele__210[[#This Row],[Imie]],1),LEFT(pesele__210[[#This Row],[Nazwisko]], 3),RIGHT(pesele__210[[#This Row],[PESEL]], 1))</f>
        <v>JPio2</v>
      </c>
      <c r="F155" s="1">
        <f>COUNTIF($E$2:$E$495, pesele__210[[#This Row],[id]])</f>
        <v>1</v>
      </c>
    </row>
    <row r="156" spans="1:6" hidden="1" x14ac:dyDescent="0.35">
      <c r="A156" s="1" t="s">
        <v>1099</v>
      </c>
      <c r="B156" s="1" t="s">
        <v>605</v>
      </c>
      <c r="C156" s="1" t="s">
        <v>78</v>
      </c>
      <c r="D156" s="1" t="str">
        <f>IF(MOD(MID(pesele__210[[#This Row],[PESEL]], 10, 1), 2) = 0, "k", "m")</f>
        <v>m</v>
      </c>
      <c r="E156" s="1" t="str">
        <f>CONCATENATE(LEFT(pesele__210[[#This Row],[Imie]],1),LEFT(pesele__210[[#This Row],[Nazwisko]], 3),RIGHT(pesele__210[[#This Row],[PESEL]], 1))</f>
        <v>JPis7</v>
      </c>
      <c r="F156" s="1">
        <f>COUNTIF($E$2:$E$495, pesele__210[[#This Row],[id]])</f>
        <v>1</v>
      </c>
    </row>
    <row r="157" spans="1:6" hidden="1" x14ac:dyDescent="0.35">
      <c r="A157" s="1" t="s">
        <v>750</v>
      </c>
      <c r="B157" s="1" t="s">
        <v>195</v>
      </c>
      <c r="C157" s="1" t="s">
        <v>78</v>
      </c>
      <c r="D157" s="1" t="str">
        <f>IF(MOD(MID(pesele__210[[#This Row],[PESEL]], 10, 1), 2) = 0, "k", "m")</f>
        <v>m</v>
      </c>
      <c r="E157" s="1" t="str">
        <f>CONCATENATE(LEFT(pesele__210[[#This Row],[Imie]],1),LEFT(pesele__210[[#This Row],[Nazwisko]], 3),RIGHT(pesele__210[[#This Row],[PESEL]], 1))</f>
        <v>JPiw4</v>
      </c>
      <c r="F157" s="1">
        <f>COUNTIF($E$2:$E$495, pesele__210[[#This Row],[id]])</f>
        <v>1</v>
      </c>
    </row>
    <row r="158" spans="1:6" hidden="1" x14ac:dyDescent="0.35">
      <c r="A158" s="1" t="s">
        <v>822</v>
      </c>
      <c r="B158" s="1" t="s">
        <v>292</v>
      </c>
      <c r="C158" s="1" t="s">
        <v>104</v>
      </c>
      <c r="D158" s="1" t="str">
        <f>IF(MOD(MID(pesele__210[[#This Row],[PESEL]], 10, 1), 2) = 0, "k", "m")</f>
        <v>m</v>
      </c>
      <c r="E158" s="1" t="str">
        <f>CONCATENATE(LEFT(pesele__210[[#This Row],[Imie]],1),LEFT(pesele__210[[#This Row],[Nazwisko]], 3),RIGHT(pesele__210[[#This Row],[PESEL]], 1))</f>
        <v>JPli0</v>
      </c>
      <c r="F158" s="1">
        <f>COUNTIF($E$2:$E$495, pesele__210[[#This Row],[id]])</f>
        <v>1</v>
      </c>
    </row>
    <row r="159" spans="1:6" x14ac:dyDescent="0.35">
      <c r="A159" s="1" t="s">
        <v>694</v>
      </c>
      <c r="B159" s="1" t="s">
        <v>103</v>
      </c>
      <c r="C159" s="1" t="s">
        <v>104</v>
      </c>
      <c r="D159" s="1" t="str">
        <f>IF(MOD(MID(pesele__210[[#This Row],[PESEL]], 10, 1), 2) = 0, "k", "m")</f>
        <v>m</v>
      </c>
      <c r="E159" s="1" t="str">
        <f>CONCATENATE(LEFT(pesele__210[[#This Row],[Imie]],1),LEFT(pesele__210[[#This Row],[Nazwisko]], 3),RIGHT(pesele__210[[#This Row],[PESEL]], 1))</f>
        <v>JPod4</v>
      </c>
      <c r="F159" s="1">
        <f>COUNTIF($E$2:$E$495, pesele__210[[#This Row],[id]])</f>
        <v>2</v>
      </c>
    </row>
    <row r="160" spans="1:6" x14ac:dyDescent="0.35">
      <c r="A160" s="1" t="s">
        <v>923</v>
      </c>
      <c r="B160" s="1" t="s">
        <v>408</v>
      </c>
      <c r="C160" s="1" t="s">
        <v>104</v>
      </c>
      <c r="D160" s="1" t="str">
        <f>IF(MOD(MID(pesele__210[[#This Row],[PESEL]], 10, 1), 2) = 0, "k", "m")</f>
        <v>m</v>
      </c>
      <c r="E160" s="1" t="str">
        <f>CONCATENATE(LEFT(pesele__210[[#This Row],[Imie]],1),LEFT(pesele__210[[#This Row],[Nazwisko]], 3),RIGHT(pesele__210[[#This Row],[PESEL]], 1))</f>
        <v>JPod4</v>
      </c>
      <c r="F160" s="1">
        <f>COUNTIF($E$2:$E$495, pesele__210[[#This Row],[id]])</f>
        <v>2</v>
      </c>
    </row>
    <row r="161" spans="1:6" hidden="1" x14ac:dyDescent="0.35">
      <c r="A161" s="1" t="s">
        <v>838</v>
      </c>
      <c r="B161" s="1" t="s">
        <v>313</v>
      </c>
      <c r="C161" s="1" t="s">
        <v>104</v>
      </c>
      <c r="D161" s="1" t="str">
        <f>IF(MOD(MID(pesele__210[[#This Row],[PESEL]], 10, 1), 2) = 0, "k", "m")</f>
        <v>m</v>
      </c>
      <c r="E161" s="1" t="str">
        <f>CONCATENATE(LEFT(pesele__210[[#This Row],[Imie]],1),LEFT(pesele__210[[#This Row],[Nazwisko]], 3),RIGHT(pesele__210[[#This Row],[PESEL]], 1))</f>
        <v>JPol3</v>
      </c>
      <c r="F161" s="1">
        <f>COUNTIF($E$2:$E$495, pesele__210[[#This Row],[id]])</f>
        <v>1</v>
      </c>
    </row>
    <row r="162" spans="1:6" hidden="1" x14ac:dyDescent="0.35">
      <c r="A162" s="1" t="s">
        <v>1028</v>
      </c>
      <c r="B162" s="1" t="s">
        <v>527</v>
      </c>
      <c r="C162" s="1" t="s">
        <v>104</v>
      </c>
      <c r="D162" s="1" t="str">
        <f>IF(MOD(MID(pesele__210[[#This Row],[PESEL]], 10, 1), 2) = 0, "k", "m")</f>
        <v>m</v>
      </c>
      <c r="E162" s="1" t="str">
        <f>CONCATENATE(LEFT(pesele__210[[#This Row],[Imie]],1),LEFT(pesele__210[[#This Row],[Nazwisko]], 3),RIGHT(pesele__210[[#This Row],[PESEL]], 1))</f>
        <v>JPor0</v>
      </c>
      <c r="F162" s="1">
        <f>COUNTIF($E$2:$E$495, pesele__210[[#This Row],[id]])</f>
        <v>1</v>
      </c>
    </row>
    <row r="163" spans="1:6" hidden="1" x14ac:dyDescent="0.35">
      <c r="A163" s="1" t="s">
        <v>1061</v>
      </c>
      <c r="B163" s="1" t="s">
        <v>136</v>
      </c>
      <c r="C163" s="1" t="s">
        <v>104</v>
      </c>
      <c r="D163" s="1" t="str">
        <f>IF(MOD(MID(pesele__210[[#This Row],[PESEL]], 10, 1), 2) = 0, "k", "m")</f>
        <v>m</v>
      </c>
      <c r="E163" s="1" t="str">
        <f>CONCATENATE(LEFT(pesele__210[[#This Row],[Imie]],1),LEFT(pesele__210[[#This Row],[Nazwisko]], 3),RIGHT(pesele__210[[#This Row],[PESEL]], 1))</f>
        <v>JPot5</v>
      </c>
      <c r="F163" s="1">
        <f>COUNTIF($E$2:$E$495, pesele__210[[#This Row],[id]])</f>
        <v>1</v>
      </c>
    </row>
    <row r="164" spans="1:6" hidden="1" x14ac:dyDescent="0.35">
      <c r="A164" s="1" t="s">
        <v>984</v>
      </c>
      <c r="B164" s="1" t="s">
        <v>471</v>
      </c>
      <c r="C164" s="1" t="s">
        <v>472</v>
      </c>
      <c r="D164" s="1" t="str">
        <f>IF(MOD(MID(pesele__210[[#This Row],[PESEL]], 10, 1), 2) = 0, "k", "m")</f>
        <v>k</v>
      </c>
      <c r="E164" s="1" t="str">
        <f>CONCATENATE(LEFT(pesele__210[[#This Row],[Imie]],1),LEFT(pesele__210[[#This Row],[Nazwisko]], 3),RIGHT(pesele__210[[#This Row],[PESEL]], 1))</f>
        <v>JPoz1</v>
      </c>
      <c r="F164" s="1">
        <f>COUNTIF($E$2:$E$495, pesele__210[[#This Row],[id]])</f>
        <v>1</v>
      </c>
    </row>
    <row r="165" spans="1:6" hidden="1" x14ac:dyDescent="0.35">
      <c r="A165" s="1" t="s">
        <v>1083</v>
      </c>
      <c r="B165" s="1" t="s">
        <v>587</v>
      </c>
      <c r="C165" s="1" t="s">
        <v>588</v>
      </c>
      <c r="D165" s="1" t="str">
        <f>IF(MOD(MID(pesele__210[[#This Row],[PESEL]], 10, 1), 2) = 0, "k", "m")</f>
        <v>k</v>
      </c>
      <c r="E165" s="1" t="str">
        <f>CONCATENATE(LEFT(pesele__210[[#This Row],[Imie]],1),LEFT(pesele__210[[#This Row],[Nazwisko]], 3),RIGHT(pesele__210[[#This Row],[PESEL]], 1))</f>
        <v>JPro3</v>
      </c>
      <c r="F165" s="1">
        <f>COUNTIF($E$2:$E$495, pesele__210[[#This Row],[id]])</f>
        <v>1</v>
      </c>
    </row>
    <row r="166" spans="1:6" hidden="1" x14ac:dyDescent="0.35">
      <c r="A166" s="1" t="s">
        <v>813</v>
      </c>
      <c r="B166" s="1" t="s">
        <v>280</v>
      </c>
      <c r="C166" s="1" t="s">
        <v>104</v>
      </c>
      <c r="D166" s="1" t="str">
        <f>IF(MOD(MID(pesele__210[[#This Row],[PESEL]], 10, 1), 2) = 0, "k", "m")</f>
        <v>m</v>
      </c>
      <c r="E166" s="1" t="str">
        <f>CONCATENATE(LEFT(pesele__210[[#This Row],[Imie]],1),LEFT(pesele__210[[#This Row],[Nazwisko]], 3),RIGHT(pesele__210[[#This Row],[PESEL]], 1))</f>
        <v>JPro9</v>
      </c>
      <c r="F166" s="1">
        <f>COUNTIF($E$2:$E$495, pesele__210[[#This Row],[id]])</f>
        <v>1</v>
      </c>
    </row>
    <row r="167" spans="1:6" hidden="1" x14ac:dyDescent="0.35">
      <c r="A167" s="1" t="s">
        <v>1017</v>
      </c>
      <c r="B167" s="1" t="s">
        <v>515</v>
      </c>
      <c r="C167" s="1" t="s">
        <v>104</v>
      </c>
      <c r="D167" s="1" t="str">
        <f>IF(MOD(MID(pesele__210[[#This Row],[PESEL]], 10, 1), 2) = 0, "k", "m")</f>
        <v>m</v>
      </c>
      <c r="E167" s="1" t="str">
        <f>CONCATENATE(LEFT(pesele__210[[#This Row],[Imie]],1),LEFT(pesele__210[[#This Row],[Nazwisko]], 3),RIGHT(pesele__210[[#This Row],[PESEL]], 1))</f>
        <v>JPrz1</v>
      </c>
      <c r="F167" s="1">
        <f>COUNTIF($E$2:$E$495, pesele__210[[#This Row],[id]])</f>
        <v>1</v>
      </c>
    </row>
    <row r="168" spans="1:6" hidden="1" x14ac:dyDescent="0.35">
      <c r="A168" s="1" t="s">
        <v>1090</v>
      </c>
      <c r="B168" s="1" t="s">
        <v>596</v>
      </c>
      <c r="C168" s="1" t="s">
        <v>104</v>
      </c>
      <c r="D168" s="1" t="str">
        <f>IF(MOD(MID(pesele__210[[#This Row],[PESEL]], 10, 1), 2) = 0, "k", "m")</f>
        <v>m</v>
      </c>
      <c r="E168" s="1" t="str">
        <f>CONCATENATE(LEFT(pesele__210[[#This Row],[Imie]],1),LEFT(pesele__210[[#This Row],[Nazwisko]], 3),RIGHT(pesele__210[[#This Row],[PESEL]], 1))</f>
        <v>JPrz6</v>
      </c>
      <c r="F168" s="1">
        <f>COUNTIF($E$2:$E$495, pesele__210[[#This Row],[id]])</f>
        <v>1</v>
      </c>
    </row>
    <row r="169" spans="1:6" hidden="1" x14ac:dyDescent="0.35">
      <c r="A169" s="1" t="s">
        <v>815</v>
      </c>
      <c r="B169" s="1" t="s">
        <v>283</v>
      </c>
      <c r="C169" s="1" t="s">
        <v>104</v>
      </c>
      <c r="D169" s="1" t="str">
        <f>IF(MOD(MID(pesele__210[[#This Row],[PESEL]], 10, 1), 2) = 0, "k", "m")</f>
        <v>m</v>
      </c>
      <c r="E169" s="1" t="str">
        <f>CONCATENATE(LEFT(pesele__210[[#This Row],[Imie]],1),LEFT(pesele__210[[#This Row],[Nazwisko]], 3),RIGHT(pesele__210[[#This Row],[PESEL]], 1))</f>
        <v>JPup5</v>
      </c>
      <c r="F169" s="1">
        <f>COUNTIF($E$2:$E$495, pesele__210[[#This Row],[id]])</f>
        <v>1</v>
      </c>
    </row>
    <row r="170" spans="1:6" hidden="1" x14ac:dyDescent="0.35">
      <c r="A170" s="1" t="s">
        <v>748</v>
      </c>
      <c r="B170" s="1" t="s">
        <v>192</v>
      </c>
      <c r="C170" s="1" t="s">
        <v>193</v>
      </c>
      <c r="D170" s="1" t="str">
        <f>IF(MOD(MID(pesele__210[[#This Row],[PESEL]], 10, 1), 2) = 0, "k", "m")</f>
        <v>k</v>
      </c>
      <c r="E170" s="1" t="str">
        <f>CONCATENATE(LEFT(pesele__210[[#This Row],[Imie]],1),LEFT(pesele__210[[#This Row],[Nazwisko]], 3),RIGHT(pesele__210[[#This Row],[PESEL]], 1))</f>
        <v>JPuz3</v>
      </c>
      <c r="F170" s="1">
        <f>COUNTIF($E$2:$E$495, pesele__210[[#This Row],[id]])</f>
        <v>1</v>
      </c>
    </row>
    <row r="171" spans="1:6" hidden="1" x14ac:dyDescent="0.35">
      <c r="A171" s="1" t="s">
        <v>1111</v>
      </c>
      <c r="B171" s="1" t="s">
        <v>618</v>
      </c>
      <c r="C171" s="1" t="s">
        <v>104</v>
      </c>
      <c r="D171" s="1" t="str">
        <f>IF(MOD(MID(pesele__210[[#This Row],[PESEL]], 10, 1), 2) = 0, "k", "m")</f>
        <v>m</v>
      </c>
      <c r="E171" s="1" t="str">
        <f>CONCATENATE(LEFT(pesele__210[[#This Row],[Imie]],1),LEFT(pesele__210[[#This Row],[Nazwisko]], 3),RIGHT(pesele__210[[#This Row],[PESEL]], 1))</f>
        <v>JRad3</v>
      </c>
      <c r="F171" s="1">
        <f>COUNTIF($E$2:$E$495, pesele__210[[#This Row],[id]])</f>
        <v>1</v>
      </c>
    </row>
    <row r="172" spans="1:6" hidden="1" x14ac:dyDescent="0.35">
      <c r="A172" s="1" t="s">
        <v>1100</v>
      </c>
      <c r="B172" s="1" t="s">
        <v>606</v>
      </c>
      <c r="C172" s="1" t="s">
        <v>104</v>
      </c>
      <c r="D172" s="1" t="str">
        <f>IF(MOD(MID(pesele__210[[#This Row],[PESEL]], 10, 1), 2) = 0, "k", "m")</f>
        <v>m</v>
      </c>
      <c r="E172" s="1" t="str">
        <f>CONCATENATE(LEFT(pesele__210[[#This Row],[Imie]],1),LEFT(pesele__210[[#This Row],[Nazwisko]], 3),RIGHT(pesele__210[[#This Row],[PESEL]], 1))</f>
        <v>JRad4</v>
      </c>
      <c r="F172" s="1">
        <f>COUNTIF($E$2:$E$495, pesele__210[[#This Row],[id]])</f>
        <v>1</v>
      </c>
    </row>
    <row r="173" spans="1:6" hidden="1" x14ac:dyDescent="0.35">
      <c r="A173" s="1" t="s">
        <v>771</v>
      </c>
      <c r="B173" s="1" t="s">
        <v>226</v>
      </c>
      <c r="C173" s="1" t="s">
        <v>193</v>
      </c>
      <c r="D173" s="1" t="str">
        <f>IF(MOD(MID(pesele__210[[#This Row],[PESEL]], 10, 1), 2) = 0, "k", "m")</f>
        <v>k</v>
      </c>
      <c r="E173" s="1" t="str">
        <f>CONCATENATE(LEFT(pesele__210[[#This Row],[Imie]],1),LEFT(pesele__210[[#This Row],[Nazwisko]], 3),RIGHT(pesele__210[[#This Row],[PESEL]], 1))</f>
        <v>JRad7</v>
      </c>
      <c r="F173" s="1">
        <f>COUNTIF($E$2:$E$495, pesele__210[[#This Row],[id]])</f>
        <v>1</v>
      </c>
    </row>
    <row r="174" spans="1:6" hidden="1" x14ac:dyDescent="0.35">
      <c r="A174" s="1" t="s">
        <v>855</v>
      </c>
      <c r="B174" s="1" t="s">
        <v>329</v>
      </c>
      <c r="C174" s="1" t="s">
        <v>193</v>
      </c>
      <c r="D174" s="1" t="str">
        <f>IF(MOD(MID(pesele__210[[#This Row],[PESEL]], 10, 1), 2) = 0, "k", "m")</f>
        <v>k</v>
      </c>
      <c r="E174" s="1" t="str">
        <f>CONCATENATE(LEFT(pesele__210[[#This Row],[Imie]],1),LEFT(pesele__210[[#This Row],[Nazwisko]], 3),RIGHT(pesele__210[[#This Row],[PESEL]], 1))</f>
        <v>JRaf7</v>
      </c>
      <c r="F174" s="1">
        <f>COUNTIF($E$2:$E$495, pesele__210[[#This Row],[id]])</f>
        <v>1</v>
      </c>
    </row>
    <row r="175" spans="1:6" hidden="1" x14ac:dyDescent="0.35">
      <c r="A175" s="1" t="s">
        <v>854</v>
      </c>
      <c r="B175" s="1" t="s">
        <v>328</v>
      </c>
      <c r="C175" s="1" t="s">
        <v>193</v>
      </c>
      <c r="D175" s="1" t="str">
        <f>IF(MOD(MID(pesele__210[[#This Row],[PESEL]], 10, 1), 2) = 0, "k", "m")</f>
        <v>k</v>
      </c>
      <c r="E175" s="1" t="str">
        <f>CONCATENATE(LEFT(pesele__210[[#This Row],[Imie]],1),LEFT(pesele__210[[#This Row],[Nazwisko]], 3),RIGHT(pesele__210[[#This Row],[PESEL]], 1))</f>
        <v>JRam9</v>
      </c>
      <c r="F175" s="1">
        <f>COUNTIF($E$2:$E$495, pesele__210[[#This Row],[id]])</f>
        <v>1</v>
      </c>
    </row>
    <row r="176" spans="1:6" hidden="1" x14ac:dyDescent="0.35">
      <c r="A176" s="1" t="s">
        <v>1059</v>
      </c>
      <c r="B176" s="1" t="s">
        <v>560</v>
      </c>
      <c r="C176" s="1" t="s">
        <v>193</v>
      </c>
      <c r="D176" s="1" t="str">
        <f>IF(MOD(MID(pesele__210[[#This Row],[PESEL]], 10, 1), 2) = 0, "k", "m")</f>
        <v>k</v>
      </c>
      <c r="E176" s="1" t="str">
        <f>CONCATENATE(LEFT(pesele__210[[#This Row],[Imie]],1),LEFT(pesele__210[[#This Row],[Nazwisko]], 3),RIGHT(pesele__210[[#This Row],[PESEL]], 1))</f>
        <v>JRec8</v>
      </c>
      <c r="F176" s="1">
        <f>COUNTIF($E$2:$E$495, pesele__210[[#This Row],[id]])</f>
        <v>1</v>
      </c>
    </row>
    <row r="177" spans="1:6" hidden="1" x14ac:dyDescent="0.35">
      <c r="A177" s="1" t="s">
        <v>1033</v>
      </c>
      <c r="B177" s="1" t="s">
        <v>532</v>
      </c>
      <c r="C177" s="1" t="s">
        <v>104</v>
      </c>
      <c r="D177" s="1" t="str">
        <f>IF(MOD(MID(pesele__210[[#This Row],[PESEL]], 10, 1), 2) = 0, "k", "m")</f>
        <v>m</v>
      </c>
      <c r="E177" s="1" t="str">
        <f>CONCATENATE(LEFT(pesele__210[[#This Row],[Imie]],1),LEFT(pesele__210[[#This Row],[Nazwisko]], 3),RIGHT(pesele__210[[#This Row],[PESEL]], 1))</f>
        <v>JRem3</v>
      </c>
      <c r="F177" s="1">
        <f>COUNTIF($E$2:$E$495, pesele__210[[#This Row],[id]])</f>
        <v>1</v>
      </c>
    </row>
    <row r="178" spans="1:6" hidden="1" x14ac:dyDescent="0.35">
      <c r="A178" s="1" t="s">
        <v>1076</v>
      </c>
      <c r="B178" s="1" t="s">
        <v>580</v>
      </c>
      <c r="C178" s="1" t="s">
        <v>104</v>
      </c>
      <c r="D178" s="1" t="str">
        <f>IF(MOD(MID(pesele__210[[#This Row],[PESEL]], 10, 1), 2) = 0, "k", "m")</f>
        <v>m</v>
      </c>
      <c r="E178" s="1" t="str">
        <f>CONCATENATE(LEFT(pesele__210[[#This Row],[Imie]],1),LEFT(pesele__210[[#This Row],[Nazwisko]], 3),RIGHT(pesele__210[[#This Row],[PESEL]], 1))</f>
        <v>JRem4</v>
      </c>
      <c r="F178" s="1">
        <f>COUNTIF($E$2:$E$495, pesele__210[[#This Row],[id]])</f>
        <v>1</v>
      </c>
    </row>
    <row r="179" spans="1:6" hidden="1" x14ac:dyDescent="0.35">
      <c r="A179" s="1" t="s">
        <v>1037</v>
      </c>
      <c r="B179" s="1" t="s">
        <v>537</v>
      </c>
      <c r="C179" s="1" t="s">
        <v>104</v>
      </c>
      <c r="D179" s="1" t="str">
        <f>IF(MOD(MID(pesele__210[[#This Row],[PESEL]], 10, 1), 2) = 0, "k", "m")</f>
        <v>m</v>
      </c>
      <c r="E179" s="1" t="str">
        <f>CONCATENATE(LEFT(pesele__210[[#This Row],[Imie]],1),LEFT(pesele__210[[#This Row],[Nazwisko]], 3),RIGHT(pesele__210[[#This Row],[PESEL]], 1))</f>
        <v>JRęc6</v>
      </c>
      <c r="F179" s="1">
        <f>COUNTIF($E$2:$E$495, pesele__210[[#This Row],[id]])</f>
        <v>1</v>
      </c>
    </row>
    <row r="180" spans="1:6" hidden="1" x14ac:dyDescent="0.35">
      <c r="A180" s="1" t="s">
        <v>1026</v>
      </c>
      <c r="B180" s="1" t="s">
        <v>526</v>
      </c>
      <c r="C180" s="1" t="s">
        <v>193</v>
      </c>
      <c r="D180" s="1" t="str">
        <f>IF(MOD(MID(pesele__210[[#This Row],[PESEL]], 10, 1), 2) = 0, "k", "m")</f>
        <v>k</v>
      </c>
      <c r="E180" s="1" t="str">
        <f>CONCATENATE(LEFT(pesele__210[[#This Row],[Imie]],1),LEFT(pesele__210[[#This Row],[Nazwisko]], 3),RIGHT(pesele__210[[#This Row],[PESEL]], 1))</f>
        <v>JRie2</v>
      </c>
      <c r="F180" s="1">
        <f>COUNTIF($E$2:$E$495, pesele__210[[#This Row],[id]])</f>
        <v>1</v>
      </c>
    </row>
    <row r="181" spans="1:6" hidden="1" x14ac:dyDescent="0.35">
      <c r="A181" s="1" t="s">
        <v>817</v>
      </c>
      <c r="B181" s="1" t="s">
        <v>285</v>
      </c>
      <c r="C181" s="1" t="s">
        <v>104</v>
      </c>
      <c r="D181" s="1" t="str">
        <f>IF(MOD(MID(pesele__210[[#This Row],[PESEL]], 10, 1), 2) = 0, "k", "m")</f>
        <v>m</v>
      </c>
      <c r="E181" s="1" t="str">
        <f>CONCATENATE(LEFT(pesele__210[[#This Row],[Imie]],1),LEFT(pesele__210[[#This Row],[Nazwisko]], 3),RIGHT(pesele__210[[#This Row],[PESEL]], 1))</f>
        <v>JRod9</v>
      </c>
      <c r="F181" s="1">
        <f>COUNTIF($E$2:$E$495, pesele__210[[#This Row],[id]])</f>
        <v>1</v>
      </c>
    </row>
    <row r="182" spans="1:6" hidden="1" x14ac:dyDescent="0.35">
      <c r="A182" s="1" t="s">
        <v>775</v>
      </c>
      <c r="B182" s="1" t="s">
        <v>230</v>
      </c>
      <c r="C182" s="1" t="s">
        <v>104</v>
      </c>
      <c r="D182" s="1" t="str">
        <f>IF(MOD(MID(pesele__210[[#This Row],[PESEL]], 10, 1), 2) = 0, "k", "m")</f>
        <v>m</v>
      </c>
      <c r="E182" s="1" t="str">
        <f>CONCATENATE(LEFT(pesele__210[[#This Row],[Imie]],1),LEFT(pesele__210[[#This Row],[Nazwisko]], 3),RIGHT(pesele__210[[#This Row],[PESEL]], 1))</f>
        <v>JRoh1</v>
      </c>
      <c r="F182" s="1">
        <f>COUNTIF($E$2:$E$495, pesele__210[[#This Row],[id]])</f>
        <v>1</v>
      </c>
    </row>
    <row r="183" spans="1:6" hidden="1" x14ac:dyDescent="0.35">
      <c r="A183" s="1" t="s">
        <v>981</v>
      </c>
      <c r="B183" s="1" t="s">
        <v>467</v>
      </c>
      <c r="C183" s="1" t="s">
        <v>104</v>
      </c>
      <c r="D183" s="1" t="str">
        <f>IF(MOD(MID(pesele__210[[#This Row],[PESEL]], 10, 1), 2) = 0, "k", "m")</f>
        <v>m</v>
      </c>
      <c r="E183" s="1" t="str">
        <f>CONCATENATE(LEFT(pesele__210[[#This Row],[Imie]],1),LEFT(pesele__210[[#This Row],[Nazwisko]], 3),RIGHT(pesele__210[[#This Row],[PESEL]], 1))</f>
        <v>JRop7</v>
      </c>
      <c r="F183" s="1">
        <f>COUNTIF($E$2:$E$495, pesele__210[[#This Row],[id]])</f>
        <v>1</v>
      </c>
    </row>
    <row r="184" spans="1:6" hidden="1" x14ac:dyDescent="0.35">
      <c r="A184" s="1" t="s">
        <v>677</v>
      </c>
      <c r="B184" s="1" t="s">
        <v>80</v>
      </c>
      <c r="C184" s="1" t="s">
        <v>17</v>
      </c>
      <c r="D184" s="1" t="str">
        <f>IF(MOD(MID(pesele__210[[#This Row],[PESEL]], 10, 1), 2) = 0, "k", "m")</f>
        <v>m</v>
      </c>
      <c r="E184" s="1" t="str">
        <f>CONCATENATE(LEFT(pesele__210[[#This Row],[Imie]],1),LEFT(pesele__210[[#This Row],[Nazwisko]], 3),RIGHT(pesele__210[[#This Row],[PESEL]], 1))</f>
        <v>JRow5</v>
      </c>
      <c r="F184" s="1">
        <f>COUNTIF($E$2:$E$495, pesele__210[[#This Row],[id]])</f>
        <v>1</v>
      </c>
    </row>
    <row r="185" spans="1:6" hidden="1" x14ac:dyDescent="0.35">
      <c r="A185" s="1" t="s">
        <v>933</v>
      </c>
      <c r="B185" s="1" t="s">
        <v>417</v>
      </c>
      <c r="C185" s="1" t="s">
        <v>17</v>
      </c>
      <c r="D185" s="1" t="str">
        <f>IF(MOD(MID(pesele__210[[#This Row],[PESEL]], 10, 1), 2) = 0, "k", "m")</f>
        <v>m</v>
      </c>
      <c r="E185" s="1" t="str">
        <f>CONCATENATE(LEFT(pesele__210[[#This Row],[Imie]],1),LEFT(pesele__210[[#This Row],[Nazwisko]], 3),RIGHT(pesele__210[[#This Row],[PESEL]], 1))</f>
        <v>JRoz4</v>
      </c>
      <c r="F185" s="1">
        <f>COUNTIF($E$2:$E$495, pesele__210[[#This Row],[id]])</f>
        <v>1</v>
      </c>
    </row>
    <row r="186" spans="1:6" hidden="1" x14ac:dyDescent="0.35">
      <c r="A186" s="1" t="s">
        <v>1001</v>
      </c>
      <c r="B186" s="1" t="s">
        <v>495</v>
      </c>
      <c r="C186" s="1" t="s">
        <v>193</v>
      </c>
      <c r="D186" s="1" t="str">
        <f>IF(MOD(MID(pesele__210[[#This Row],[PESEL]], 10, 1), 2) = 0, "k", "m")</f>
        <v>k</v>
      </c>
      <c r="E186" s="1" t="str">
        <f>CONCATENATE(LEFT(pesele__210[[#This Row],[Imie]],1),LEFT(pesele__210[[#This Row],[Nazwisko]], 3),RIGHT(pesele__210[[#This Row],[PESEL]], 1))</f>
        <v>JRut7</v>
      </c>
      <c r="F186" s="1">
        <f>COUNTIF($E$2:$E$495, pesele__210[[#This Row],[id]])</f>
        <v>1</v>
      </c>
    </row>
    <row r="187" spans="1:6" hidden="1" x14ac:dyDescent="0.35">
      <c r="A187" s="1" t="s">
        <v>1029</v>
      </c>
      <c r="B187" s="1" t="s">
        <v>528</v>
      </c>
      <c r="C187" s="1" t="s">
        <v>193</v>
      </c>
      <c r="D187" s="1" t="str">
        <f>IF(MOD(MID(pesele__210[[#This Row],[PESEL]], 10, 1), 2) = 0, "k", "m")</f>
        <v>k</v>
      </c>
      <c r="E187" s="1" t="str">
        <f>CONCATENATE(LEFT(pesele__210[[#This Row],[Imie]],1),LEFT(pesele__210[[#This Row],[Nazwisko]], 3),RIGHT(pesele__210[[#This Row],[PESEL]], 1))</f>
        <v>JSac3</v>
      </c>
      <c r="F187" s="1">
        <f>COUNTIF($E$2:$E$495, pesele__210[[#This Row],[id]])</f>
        <v>1</v>
      </c>
    </row>
    <row r="188" spans="1:6" hidden="1" x14ac:dyDescent="0.35">
      <c r="A188" s="1" t="s">
        <v>1003</v>
      </c>
      <c r="B188" s="1" t="s">
        <v>497</v>
      </c>
      <c r="C188" s="1" t="s">
        <v>193</v>
      </c>
      <c r="D188" s="1" t="str">
        <f>IF(MOD(MID(pesele__210[[#This Row],[PESEL]], 10, 1), 2) = 0, "k", "m")</f>
        <v>k</v>
      </c>
      <c r="E188" s="1" t="str">
        <f>CONCATENATE(LEFT(pesele__210[[#This Row],[Imie]],1),LEFT(pesele__210[[#This Row],[Nazwisko]], 3),RIGHT(pesele__210[[#This Row],[PESEL]], 1))</f>
        <v>JSad6</v>
      </c>
      <c r="F188" s="1">
        <f>COUNTIF($E$2:$E$495, pesele__210[[#This Row],[id]])</f>
        <v>1</v>
      </c>
    </row>
    <row r="189" spans="1:6" hidden="1" x14ac:dyDescent="0.35">
      <c r="A189" s="1" t="s">
        <v>1009</v>
      </c>
      <c r="B189" s="1" t="s">
        <v>505</v>
      </c>
      <c r="C189" s="1" t="s">
        <v>193</v>
      </c>
      <c r="D189" s="1" t="str">
        <f>IF(MOD(MID(pesele__210[[#This Row],[PESEL]], 10, 1), 2) = 0, "k", "m")</f>
        <v>k</v>
      </c>
      <c r="E189" s="1" t="str">
        <f>CONCATENATE(LEFT(pesele__210[[#This Row],[Imie]],1),LEFT(pesele__210[[#This Row],[Nazwisko]], 3),RIGHT(pesele__210[[#This Row],[PESEL]], 1))</f>
        <v>JSal9</v>
      </c>
      <c r="F189" s="1">
        <f>COUNTIF($E$2:$E$495, pesele__210[[#This Row],[id]])</f>
        <v>1</v>
      </c>
    </row>
    <row r="190" spans="1:6" hidden="1" x14ac:dyDescent="0.35">
      <c r="A190" s="1" t="s">
        <v>998</v>
      </c>
      <c r="B190" s="1" t="s">
        <v>491</v>
      </c>
      <c r="C190" s="1" t="s">
        <v>193</v>
      </c>
      <c r="D190" s="1" t="str">
        <f>IF(MOD(MID(pesele__210[[#This Row],[PESEL]], 10, 1), 2) = 0, "k", "m")</f>
        <v>k</v>
      </c>
      <c r="E190" s="1" t="str">
        <f>CONCATENATE(LEFT(pesele__210[[#This Row],[Imie]],1),LEFT(pesele__210[[#This Row],[Nazwisko]], 3),RIGHT(pesele__210[[#This Row],[PESEL]], 1))</f>
        <v>JSam9</v>
      </c>
      <c r="F190" s="1">
        <f>COUNTIF($E$2:$E$495, pesele__210[[#This Row],[id]])</f>
        <v>1</v>
      </c>
    </row>
    <row r="191" spans="1:6" hidden="1" x14ac:dyDescent="0.35">
      <c r="A191" s="1" t="s">
        <v>1014</v>
      </c>
      <c r="B191" s="1" t="s">
        <v>512</v>
      </c>
      <c r="C191" s="1" t="s">
        <v>193</v>
      </c>
      <c r="D191" s="1" t="str">
        <f>IF(MOD(MID(pesele__210[[#This Row],[PESEL]], 10, 1), 2) = 0, "k", "m")</f>
        <v>k</v>
      </c>
      <c r="E191" s="1" t="str">
        <f>CONCATENATE(LEFT(pesele__210[[#This Row],[Imie]],1),LEFT(pesele__210[[#This Row],[Nazwisko]], 3),RIGHT(pesele__210[[#This Row],[PESEL]], 1))</f>
        <v>JSau2</v>
      </c>
      <c r="F191" s="1">
        <f>COUNTIF($E$2:$E$495, pesele__210[[#This Row],[id]])</f>
        <v>1</v>
      </c>
    </row>
    <row r="192" spans="1:6" hidden="1" x14ac:dyDescent="0.35">
      <c r="A192" s="1" t="s">
        <v>1005</v>
      </c>
      <c r="B192" s="1" t="s">
        <v>499</v>
      </c>
      <c r="C192" s="1" t="s">
        <v>359</v>
      </c>
      <c r="D192" s="1" t="str">
        <f>IF(MOD(MID(pesele__210[[#This Row],[PESEL]], 10, 1), 2) = 0, "k", "m")</f>
        <v>k</v>
      </c>
      <c r="E192" s="1" t="str">
        <f>CONCATENATE(LEFT(pesele__210[[#This Row],[Imie]],1),LEFT(pesele__210[[#This Row],[Nazwisko]], 3),RIGHT(pesele__210[[#This Row],[PESEL]], 1))</f>
        <v>JSen5</v>
      </c>
      <c r="F192" s="1">
        <f>COUNTIF($E$2:$E$495, pesele__210[[#This Row],[id]])</f>
        <v>1</v>
      </c>
    </row>
    <row r="193" spans="1:6" hidden="1" x14ac:dyDescent="0.35">
      <c r="A193" s="1" t="s">
        <v>880</v>
      </c>
      <c r="B193" s="1" t="s">
        <v>358</v>
      </c>
      <c r="C193" s="1" t="s">
        <v>359</v>
      </c>
      <c r="D193" s="1" t="str">
        <f>IF(MOD(MID(pesele__210[[#This Row],[PESEL]], 10, 1), 2) = 0, "k", "m")</f>
        <v>k</v>
      </c>
      <c r="E193" s="1" t="str">
        <f>CONCATENATE(LEFT(pesele__210[[#This Row],[Imie]],1),LEFT(pesele__210[[#This Row],[Nazwisko]], 3),RIGHT(pesele__210[[#This Row],[PESEL]], 1))</f>
        <v>JSer4</v>
      </c>
      <c r="F193" s="1">
        <f>COUNTIF($E$2:$E$495, pesele__210[[#This Row],[id]])</f>
        <v>1</v>
      </c>
    </row>
    <row r="194" spans="1:6" hidden="1" x14ac:dyDescent="0.35">
      <c r="A194" s="1" t="s">
        <v>1040</v>
      </c>
      <c r="B194" s="1" t="s">
        <v>540</v>
      </c>
      <c r="C194" s="1" t="s">
        <v>359</v>
      </c>
      <c r="D194" s="1" t="str">
        <f>IF(MOD(MID(pesele__210[[#This Row],[PESEL]], 10, 1), 2) = 0, "k", "m")</f>
        <v>k</v>
      </c>
      <c r="E194" s="1" t="str">
        <f>CONCATENATE(LEFT(pesele__210[[#This Row],[Imie]],1),LEFT(pesele__210[[#This Row],[Nazwisko]], 3),RIGHT(pesele__210[[#This Row],[PESEL]], 1))</f>
        <v>JSib3</v>
      </c>
      <c r="F194" s="1">
        <f>COUNTIF($E$2:$E$495, pesele__210[[#This Row],[id]])</f>
        <v>1</v>
      </c>
    </row>
    <row r="195" spans="1:6" hidden="1" x14ac:dyDescent="0.35">
      <c r="A195" s="1" t="s">
        <v>757</v>
      </c>
      <c r="B195" s="1" t="s">
        <v>204</v>
      </c>
      <c r="C195" s="1" t="s">
        <v>205</v>
      </c>
      <c r="D195" s="1" t="str">
        <f>IF(MOD(MID(pesele__210[[#This Row],[PESEL]], 10, 1), 2) = 0, "k", "m")</f>
        <v>k</v>
      </c>
      <c r="E195" s="1" t="str">
        <f>CONCATENATE(LEFT(pesele__210[[#This Row],[Imie]],1),LEFT(pesele__210[[#This Row],[Nazwisko]], 3),RIGHT(pesele__210[[#This Row],[PESEL]], 1))</f>
        <v>JSie0</v>
      </c>
      <c r="F195" s="1">
        <f>COUNTIF($E$2:$E$495, pesele__210[[#This Row],[id]])</f>
        <v>1</v>
      </c>
    </row>
    <row r="196" spans="1:6" hidden="1" x14ac:dyDescent="0.35">
      <c r="A196" s="1" t="s">
        <v>1081</v>
      </c>
      <c r="B196" s="1" t="s">
        <v>570</v>
      </c>
      <c r="C196" s="1" t="s">
        <v>253</v>
      </c>
      <c r="D196" s="1" t="str">
        <f>IF(MOD(MID(pesele__210[[#This Row],[PESEL]], 10, 1), 2) = 0, "k", "m")</f>
        <v>k</v>
      </c>
      <c r="E196" s="1" t="str">
        <f>CONCATENATE(LEFT(pesele__210[[#This Row],[Imie]],1),LEFT(pesele__210[[#This Row],[Nazwisko]], 3),RIGHT(pesele__210[[#This Row],[PESEL]], 1))</f>
        <v>KBia5</v>
      </c>
      <c r="F196" s="1">
        <f>COUNTIF($E$2:$E$495, pesele__210[[#This Row],[id]])</f>
        <v>1</v>
      </c>
    </row>
    <row r="197" spans="1:6" hidden="1" x14ac:dyDescent="0.35">
      <c r="A197" s="1" t="s">
        <v>1069</v>
      </c>
      <c r="B197" s="1" t="s">
        <v>570</v>
      </c>
      <c r="C197" s="1" t="s">
        <v>164</v>
      </c>
      <c r="D197" s="1" t="str">
        <f>IF(MOD(MID(pesele__210[[#This Row],[PESEL]], 10, 1), 2) = 0, "k", "m")</f>
        <v>k</v>
      </c>
      <c r="E197" s="1" t="str">
        <f>CONCATENATE(LEFT(pesele__210[[#This Row],[Imie]],1),LEFT(pesele__210[[#This Row],[Nazwisko]], 3),RIGHT(pesele__210[[#This Row],[PESEL]], 1))</f>
        <v>KBia7</v>
      </c>
      <c r="F197" s="1">
        <f>COUNTIF($E$2:$E$495, pesele__210[[#This Row],[id]])</f>
        <v>1</v>
      </c>
    </row>
    <row r="198" spans="1:6" hidden="1" x14ac:dyDescent="0.35">
      <c r="A198" s="1" t="s">
        <v>731</v>
      </c>
      <c r="B198" s="1" t="s">
        <v>163</v>
      </c>
      <c r="C198" s="1" t="s">
        <v>164</v>
      </c>
      <c r="D198" s="1" t="str">
        <f>IF(MOD(MID(pesele__210[[#This Row],[PESEL]], 10, 1), 2) = 0, "k", "m")</f>
        <v>k</v>
      </c>
      <c r="E198" s="1" t="str">
        <f>CONCATENATE(LEFT(pesele__210[[#This Row],[Imie]],1),LEFT(pesele__210[[#This Row],[Nazwisko]], 3),RIGHT(pesele__210[[#This Row],[PESEL]], 1))</f>
        <v>KCej4</v>
      </c>
      <c r="F198" s="1">
        <f>COUNTIF($E$2:$E$495, pesele__210[[#This Row],[id]])</f>
        <v>1</v>
      </c>
    </row>
    <row r="199" spans="1:6" hidden="1" x14ac:dyDescent="0.35">
      <c r="A199" s="1" t="s">
        <v>905</v>
      </c>
      <c r="B199" s="1" t="s">
        <v>388</v>
      </c>
      <c r="C199" s="1" t="s">
        <v>253</v>
      </c>
      <c r="D199" s="1" t="str">
        <f>IF(MOD(MID(pesele__210[[#This Row],[PESEL]], 10, 1), 2) = 0, "k", "m")</f>
        <v>k</v>
      </c>
      <c r="E199" s="1" t="str">
        <f>CONCATENATE(LEFT(pesele__210[[#This Row],[Imie]],1),LEFT(pesele__210[[#This Row],[Nazwisko]], 3),RIGHT(pesele__210[[#This Row],[PESEL]], 1))</f>
        <v>KCza3</v>
      </c>
      <c r="F199" s="1">
        <f>COUNTIF($E$2:$E$495, pesele__210[[#This Row],[id]])</f>
        <v>1</v>
      </c>
    </row>
    <row r="200" spans="1:6" hidden="1" x14ac:dyDescent="0.35">
      <c r="A200" s="1" t="s">
        <v>970</v>
      </c>
      <c r="B200" s="1" t="s">
        <v>371</v>
      </c>
      <c r="C200" s="1" t="s">
        <v>455</v>
      </c>
      <c r="D200" s="1" t="str">
        <f>IF(MOD(MID(pesele__210[[#This Row],[PESEL]], 10, 1), 2) = 0, "k", "m")</f>
        <v>m</v>
      </c>
      <c r="E200" s="1" t="str">
        <f>CONCATENATE(LEFT(pesele__210[[#This Row],[Imie]],1),LEFT(pesele__210[[#This Row],[Nazwisko]], 3),RIGHT(pesele__210[[#This Row],[PESEL]], 1))</f>
        <v>KMar0</v>
      </c>
      <c r="F200" s="1">
        <f>COUNTIF($E$2:$E$495, pesele__210[[#This Row],[id]])</f>
        <v>1</v>
      </c>
    </row>
    <row r="201" spans="1:6" hidden="1" x14ac:dyDescent="0.35">
      <c r="A201" s="1" t="s">
        <v>665</v>
      </c>
      <c r="B201" s="1" t="s">
        <v>61</v>
      </c>
      <c r="C201" s="1" t="s">
        <v>4</v>
      </c>
      <c r="D201" s="1" t="str">
        <f>IF(MOD(MID(pesele__210[[#This Row],[PESEL]], 10, 1), 2) = 0, "k", "m")</f>
        <v>m</v>
      </c>
      <c r="E201" s="1" t="str">
        <f>CONCATENATE(LEFT(pesele__210[[#This Row],[Imie]],1),LEFT(pesele__210[[#This Row],[Nazwisko]], 3),RIGHT(pesele__210[[#This Row],[PESEL]], 1))</f>
        <v>KMaz5</v>
      </c>
      <c r="F201" s="1">
        <f>COUNTIF($E$2:$E$495, pesele__210[[#This Row],[id]])</f>
        <v>1</v>
      </c>
    </row>
    <row r="202" spans="1:6" hidden="1" x14ac:dyDescent="0.35">
      <c r="A202" s="1" t="s">
        <v>728</v>
      </c>
      <c r="B202" s="1" t="s">
        <v>158</v>
      </c>
      <c r="C202" s="1" t="s">
        <v>4</v>
      </c>
      <c r="D202" s="1" t="str">
        <f>IF(MOD(MID(pesele__210[[#This Row],[PESEL]], 10, 1), 2) = 0, "k", "m")</f>
        <v>m</v>
      </c>
      <c r="E202" s="1" t="str">
        <f>CONCATENATE(LEFT(pesele__210[[#This Row],[Imie]],1),LEFT(pesele__210[[#This Row],[Nazwisko]], 3),RIGHT(pesele__210[[#This Row],[PESEL]], 1))</f>
        <v>KMen2</v>
      </c>
      <c r="F202" s="1">
        <f>COUNTIF($E$2:$E$495, pesele__210[[#This Row],[id]])</f>
        <v>1</v>
      </c>
    </row>
    <row r="203" spans="1:6" x14ac:dyDescent="0.35">
      <c r="A203" s="1" t="s">
        <v>721</v>
      </c>
      <c r="B203" s="1" t="s">
        <v>146</v>
      </c>
      <c r="C203" s="1" t="s">
        <v>4</v>
      </c>
      <c r="D203" s="1" t="str">
        <f>IF(MOD(MID(pesele__210[[#This Row],[PESEL]], 10, 1), 2) = 0, "k", "m")</f>
        <v>m</v>
      </c>
      <c r="E203" s="1" t="str">
        <f>CONCATENATE(LEFT(pesele__210[[#This Row],[Imie]],1),LEFT(pesele__210[[#This Row],[Nazwisko]], 3),RIGHT(pesele__210[[#This Row],[PESEL]], 1))</f>
        <v>KMic2</v>
      </c>
      <c r="F203" s="1">
        <f>COUNTIF($E$2:$E$495, pesele__210[[#This Row],[id]])</f>
        <v>2</v>
      </c>
    </row>
    <row r="204" spans="1:6" x14ac:dyDescent="0.35">
      <c r="A204" s="1" t="s">
        <v>891</v>
      </c>
      <c r="B204" s="1" t="s">
        <v>146</v>
      </c>
      <c r="C204" s="1" t="s">
        <v>4</v>
      </c>
      <c r="D204" s="1" t="str">
        <f>IF(MOD(MID(pesele__210[[#This Row],[PESEL]], 10, 1), 2) = 0, "k", "m")</f>
        <v>m</v>
      </c>
      <c r="E204" s="1" t="str">
        <f>CONCATENATE(LEFT(pesele__210[[#This Row],[Imie]],1),LEFT(pesele__210[[#This Row],[Nazwisko]], 3),RIGHT(pesele__210[[#This Row],[PESEL]], 1))</f>
        <v>KMic2</v>
      </c>
      <c r="F204" s="1">
        <f>COUNTIF($E$2:$E$495, pesele__210[[#This Row],[id]])</f>
        <v>2</v>
      </c>
    </row>
    <row r="205" spans="1:6" hidden="1" x14ac:dyDescent="0.35">
      <c r="A205" s="1" t="s">
        <v>633</v>
      </c>
      <c r="B205" s="1" t="s">
        <v>3</v>
      </c>
      <c r="C205" s="1" t="s">
        <v>4</v>
      </c>
      <c r="D205" s="1" t="str">
        <f>IF(MOD(MID(pesele__210[[#This Row],[PESEL]], 10, 1), 2) = 0, "k", "m")</f>
        <v>m</v>
      </c>
      <c r="E205" s="1" t="str">
        <f>CONCATENATE(LEFT(pesele__210[[#This Row],[Imie]],1),LEFT(pesele__210[[#This Row],[Nazwisko]], 3),RIGHT(pesele__210[[#This Row],[PESEL]], 1))</f>
        <v>KMic5</v>
      </c>
      <c r="F205" s="1">
        <f>COUNTIF($E$2:$E$495, pesele__210[[#This Row],[id]])</f>
        <v>1</v>
      </c>
    </row>
    <row r="206" spans="1:6" hidden="1" x14ac:dyDescent="0.35">
      <c r="A206" s="1" t="s">
        <v>1118</v>
      </c>
      <c r="B206" s="1" t="s">
        <v>624</v>
      </c>
      <c r="C206" s="1" t="s">
        <v>625</v>
      </c>
      <c r="D206" s="1" t="str">
        <f>IF(MOD(MID(pesele__210[[#This Row],[PESEL]], 10, 1), 2) = 0, "k", "m")</f>
        <v>m</v>
      </c>
      <c r="E206" s="1" t="str">
        <f>CONCATENATE(LEFT(pesele__210[[#This Row],[Imie]],1),LEFT(pesele__210[[#This Row],[Nazwisko]], 3),RIGHT(pesele__210[[#This Row],[PESEL]], 1))</f>
        <v>KMie0</v>
      </c>
      <c r="F206" s="1">
        <f>COUNTIF($E$2:$E$495, pesele__210[[#This Row],[id]])</f>
        <v>1</v>
      </c>
    </row>
    <row r="207" spans="1:6" hidden="1" x14ac:dyDescent="0.35">
      <c r="A207" s="1" t="s">
        <v>722</v>
      </c>
      <c r="B207" s="1" t="s">
        <v>147</v>
      </c>
      <c r="C207" s="1" t="s">
        <v>148</v>
      </c>
      <c r="D207" s="1" t="str">
        <f>IF(MOD(MID(pesele__210[[#This Row],[PESEL]], 10, 1), 2) = 0, "k", "m")</f>
        <v>m</v>
      </c>
      <c r="E207" s="1" t="str">
        <f>CONCATENATE(LEFT(pesele__210[[#This Row],[Imie]],1),LEFT(pesele__210[[#This Row],[Nazwisko]], 3),RIGHT(pesele__210[[#This Row],[PESEL]], 1))</f>
        <v>KMie8</v>
      </c>
      <c r="F207" s="1">
        <f>COUNTIF($E$2:$E$495, pesele__210[[#This Row],[id]])</f>
        <v>1</v>
      </c>
    </row>
    <row r="208" spans="1:6" hidden="1" x14ac:dyDescent="0.35">
      <c r="A208" s="1" t="s">
        <v>919</v>
      </c>
      <c r="B208" s="1" t="s">
        <v>404</v>
      </c>
      <c r="C208" s="1" t="s">
        <v>405</v>
      </c>
      <c r="D208" s="1" t="str">
        <f>IF(MOD(MID(pesele__210[[#This Row],[PESEL]], 10, 1), 2) = 0, "k", "m")</f>
        <v>m</v>
      </c>
      <c r="E208" s="1" t="str">
        <f>CONCATENATE(LEFT(pesele__210[[#This Row],[Imie]],1),LEFT(pesele__210[[#This Row],[Nazwisko]], 3),RIGHT(pesele__210[[#This Row],[PESEL]], 1))</f>
        <v>KMod0</v>
      </c>
      <c r="F208" s="1">
        <f>COUNTIF($E$2:$E$495, pesele__210[[#This Row],[id]])</f>
        <v>1</v>
      </c>
    </row>
    <row r="209" spans="1:6" hidden="1" x14ac:dyDescent="0.35">
      <c r="A209" s="1" t="s">
        <v>821</v>
      </c>
      <c r="B209" s="1" t="s">
        <v>290</v>
      </c>
      <c r="C209" s="1" t="s">
        <v>291</v>
      </c>
      <c r="D209" s="1" t="str">
        <f>IF(MOD(MID(pesele__210[[#This Row],[PESEL]], 10, 1), 2) = 0, "k", "m")</f>
        <v>m</v>
      </c>
      <c r="E209" s="1" t="str">
        <f>CONCATENATE(LEFT(pesele__210[[#This Row],[Imie]],1),LEFT(pesele__210[[#This Row],[Nazwisko]], 3),RIGHT(pesele__210[[#This Row],[PESEL]], 1))</f>
        <v>KMuz1</v>
      </c>
      <c r="F209" s="1">
        <f>COUNTIF($E$2:$E$495, pesele__210[[#This Row],[id]])</f>
        <v>1</v>
      </c>
    </row>
    <row r="210" spans="1:6" hidden="1" x14ac:dyDescent="0.35">
      <c r="A210" s="1" t="s">
        <v>831</v>
      </c>
      <c r="B210" s="1" t="s">
        <v>303</v>
      </c>
      <c r="C210" s="1" t="s">
        <v>291</v>
      </c>
      <c r="D210" s="1" t="str">
        <f>IF(MOD(MID(pesele__210[[#This Row],[PESEL]], 10, 1), 2) = 0, "k", "m")</f>
        <v>m</v>
      </c>
      <c r="E210" s="1" t="str">
        <f>CONCATENATE(LEFT(pesele__210[[#This Row],[Imie]],1),LEFT(pesele__210[[#This Row],[Nazwisko]], 3),RIGHT(pesele__210[[#This Row],[PESEL]], 1))</f>
        <v>KMys9</v>
      </c>
      <c r="F210" s="1">
        <f>COUNTIF($E$2:$E$495, pesele__210[[#This Row],[id]])</f>
        <v>1</v>
      </c>
    </row>
    <row r="211" spans="1:6" hidden="1" x14ac:dyDescent="0.35">
      <c r="A211" s="1" t="s">
        <v>832</v>
      </c>
      <c r="B211" s="1" t="s">
        <v>304</v>
      </c>
      <c r="C211" s="1" t="s">
        <v>305</v>
      </c>
      <c r="D211" s="1" t="str">
        <f>IF(MOD(MID(pesele__210[[#This Row],[PESEL]], 10, 1), 2) = 0, "k", "m")</f>
        <v>m</v>
      </c>
      <c r="E211" s="1" t="str">
        <f>CONCATENATE(LEFT(pesele__210[[#This Row],[Imie]],1),LEFT(pesele__210[[#This Row],[Nazwisko]], 3),RIGHT(pesele__210[[#This Row],[PESEL]], 1))</f>
        <v>KNag7</v>
      </c>
      <c r="F211" s="1">
        <f>COUNTIF($E$2:$E$495, pesele__210[[#This Row],[id]])</f>
        <v>1</v>
      </c>
    </row>
    <row r="212" spans="1:6" hidden="1" x14ac:dyDescent="0.35">
      <c r="A212" s="1" t="s">
        <v>978</v>
      </c>
      <c r="B212" s="1" t="s">
        <v>463</v>
      </c>
      <c r="C212" s="1" t="s">
        <v>305</v>
      </c>
      <c r="D212" s="1" t="str">
        <f>IF(MOD(MID(pesele__210[[#This Row],[PESEL]], 10, 1), 2) = 0, "k", "m")</f>
        <v>m</v>
      </c>
      <c r="E212" s="1" t="str">
        <f>CONCATENATE(LEFT(pesele__210[[#This Row],[Imie]],1),LEFT(pesele__210[[#This Row],[Nazwisko]], 3),RIGHT(pesele__210[[#This Row],[PESEL]], 1))</f>
        <v>KNie2</v>
      </c>
      <c r="F212" s="1">
        <f>COUNTIF($E$2:$E$495, pesele__210[[#This Row],[id]])</f>
        <v>1</v>
      </c>
    </row>
    <row r="213" spans="1:6" hidden="1" x14ac:dyDescent="0.35">
      <c r="A213" s="1" t="s">
        <v>727</v>
      </c>
      <c r="B213" s="1" t="s">
        <v>156</v>
      </c>
      <c r="C213" s="1" t="s">
        <v>157</v>
      </c>
      <c r="D213" s="1" t="str">
        <f>IF(MOD(MID(pesele__210[[#This Row],[PESEL]], 10, 1), 2) = 0, "k", "m")</f>
        <v>m</v>
      </c>
      <c r="E213" s="1" t="str">
        <f>CONCATENATE(LEFT(pesele__210[[#This Row],[Imie]],1),LEFT(pesele__210[[#This Row],[Nazwisko]], 3),RIGHT(pesele__210[[#This Row],[PESEL]], 1))</f>
        <v>KNie7</v>
      </c>
      <c r="F213" s="1">
        <f>COUNTIF($E$2:$E$495, pesele__210[[#This Row],[id]])</f>
        <v>1</v>
      </c>
    </row>
    <row r="214" spans="1:6" hidden="1" x14ac:dyDescent="0.35">
      <c r="A214" s="1" t="s">
        <v>973</v>
      </c>
      <c r="B214" s="1" t="s">
        <v>458</v>
      </c>
      <c r="C214" s="1" t="s">
        <v>68</v>
      </c>
      <c r="D214" s="1" t="str">
        <f>IF(MOD(MID(pesele__210[[#This Row],[PESEL]], 10, 1), 2) = 0, "k", "m")</f>
        <v>m</v>
      </c>
      <c r="E214" s="1" t="str">
        <f>CONCATENATE(LEFT(pesele__210[[#This Row],[Imie]],1),LEFT(pesele__210[[#This Row],[Nazwisko]], 3),RIGHT(pesele__210[[#This Row],[PESEL]], 1))</f>
        <v>KNik0</v>
      </c>
      <c r="F214" s="1">
        <f>COUNTIF($E$2:$E$495, pesele__210[[#This Row],[id]])</f>
        <v>1</v>
      </c>
    </row>
    <row r="215" spans="1:6" hidden="1" x14ac:dyDescent="0.35">
      <c r="A215" s="1" t="s">
        <v>1096</v>
      </c>
      <c r="B215" s="1" t="s">
        <v>602</v>
      </c>
      <c r="C215" s="1" t="s">
        <v>90</v>
      </c>
      <c r="D215" s="1" t="str">
        <f>IF(MOD(MID(pesele__210[[#This Row],[PESEL]], 10, 1), 2) = 0, "k", "m")</f>
        <v>k</v>
      </c>
      <c r="E215" s="1" t="str">
        <f>CONCATENATE(LEFT(pesele__210[[#This Row],[Imie]],1),LEFT(pesele__210[[#This Row],[Nazwisko]], 3),RIGHT(pesele__210[[#This Row],[PESEL]], 1))</f>
        <v>KNow4</v>
      </c>
      <c r="F215" s="1">
        <f>COUNTIF($E$2:$E$495, pesele__210[[#This Row],[id]])</f>
        <v>1</v>
      </c>
    </row>
    <row r="216" spans="1:6" hidden="1" x14ac:dyDescent="0.35">
      <c r="A216" s="1" t="s">
        <v>1053</v>
      </c>
      <c r="B216" s="1" t="s">
        <v>107</v>
      </c>
      <c r="C216" s="1" t="s">
        <v>68</v>
      </c>
      <c r="D216" s="1" t="str">
        <f>IF(MOD(MID(pesele__210[[#This Row],[PESEL]], 10, 1), 2) = 0, "k", "m")</f>
        <v>m</v>
      </c>
      <c r="E216" s="1" t="str">
        <f>CONCATENATE(LEFT(pesele__210[[#This Row],[Imie]],1),LEFT(pesele__210[[#This Row],[Nazwisko]], 3),RIGHT(pesele__210[[#This Row],[PESEL]], 1))</f>
        <v>KNow7</v>
      </c>
      <c r="F216" s="1">
        <f>COUNTIF($E$2:$E$495, pesele__210[[#This Row],[id]])</f>
        <v>1</v>
      </c>
    </row>
    <row r="217" spans="1:6" hidden="1" x14ac:dyDescent="0.35">
      <c r="A217" s="1" t="s">
        <v>684</v>
      </c>
      <c r="B217" s="1" t="s">
        <v>89</v>
      </c>
      <c r="C217" s="1" t="s">
        <v>90</v>
      </c>
      <c r="D217" s="1" t="str">
        <f>IF(MOD(MID(pesele__210[[#This Row],[PESEL]], 10, 1), 2) = 0, "k", "m")</f>
        <v>k</v>
      </c>
      <c r="E217" s="1" t="str">
        <f>CONCATENATE(LEFT(pesele__210[[#This Row],[Imie]],1),LEFT(pesele__210[[#This Row],[Nazwisko]], 3),RIGHT(pesele__210[[#This Row],[PESEL]], 1))</f>
        <v>KOba8</v>
      </c>
      <c r="F217" s="1">
        <f>COUNTIF($E$2:$E$495, pesele__210[[#This Row],[id]])</f>
        <v>1</v>
      </c>
    </row>
    <row r="218" spans="1:6" hidden="1" x14ac:dyDescent="0.35">
      <c r="A218" s="1" t="s">
        <v>752</v>
      </c>
      <c r="B218" s="1" t="s">
        <v>197</v>
      </c>
      <c r="C218" s="1" t="s">
        <v>198</v>
      </c>
      <c r="D218" s="1" t="str">
        <f>IF(MOD(MID(pesele__210[[#This Row],[PESEL]], 10, 1), 2) = 0, "k", "m")</f>
        <v>k</v>
      </c>
      <c r="E218" s="1" t="str">
        <f>CONCATENATE(LEFT(pesele__210[[#This Row],[Imie]],1),LEFT(pesele__210[[#This Row],[Nazwisko]], 3),RIGHT(pesele__210[[#This Row],[PESEL]], 1))</f>
        <v>KOgr5</v>
      </c>
      <c r="F218" s="1">
        <f>COUNTIF($E$2:$E$495, pesele__210[[#This Row],[id]])</f>
        <v>1</v>
      </c>
    </row>
    <row r="219" spans="1:6" hidden="1" x14ac:dyDescent="0.35">
      <c r="A219" s="1" t="s">
        <v>974</v>
      </c>
      <c r="B219" s="1" t="s">
        <v>459</v>
      </c>
      <c r="C219" s="1" t="s">
        <v>68</v>
      </c>
      <c r="D219" s="1" t="str">
        <f>IF(MOD(MID(pesele__210[[#This Row],[PESEL]], 10, 1), 2) = 0, "k", "m")</f>
        <v>m</v>
      </c>
      <c r="E219" s="1" t="str">
        <f>CONCATENATE(LEFT(pesele__210[[#This Row],[Imie]],1),LEFT(pesele__210[[#This Row],[Nazwisko]], 3),RIGHT(pesele__210[[#This Row],[PESEL]], 1))</f>
        <v>KOkl8</v>
      </c>
      <c r="F219" s="1">
        <f>COUNTIF($E$2:$E$495, pesele__210[[#This Row],[id]])</f>
        <v>1</v>
      </c>
    </row>
    <row r="220" spans="1:6" hidden="1" x14ac:dyDescent="0.35">
      <c r="A220" s="1" t="s">
        <v>669</v>
      </c>
      <c r="B220" s="1" t="s">
        <v>67</v>
      </c>
      <c r="C220" s="1" t="s">
        <v>68</v>
      </c>
      <c r="D220" s="1" t="str">
        <f>IF(MOD(MID(pesele__210[[#This Row],[PESEL]], 10, 1), 2) = 0, "k", "m")</f>
        <v>m</v>
      </c>
      <c r="E220" s="1" t="str">
        <f>CONCATENATE(LEFT(pesele__210[[#This Row],[Imie]],1),LEFT(pesele__210[[#This Row],[Nazwisko]], 3),RIGHT(pesele__210[[#This Row],[PESEL]], 1))</f>
        <v>KOlc2</v>
      </c>
      <c r="F220" s="1">
        <f>COUNTIF($E$2:$E$495, pesele__210[[#This Row],[id]])</f>
        <v>1</v>
      </c>
    </row>
    <row r="221" spans="1:6" hidden="1" x14ac:dyDescent="0.35">
      <c r="A221" s="1" t="s">
        <v>860</v>
      </c>
      <c r="B221" s="1" t="s">
        <v>335</v>
      </c>
      <c r="C221" s="1" t="s">
        <v>336</v>
      </c>
      <c r="D221" s="1" t="str">
        <f>IF(MOD(MID(pesele__210[[#This Row],[PESEL]], 10, 1), 2) = 0, "k", "m")</f>
        <v>k</v>
      </c>
      <c r="E221" s="1" t="str">
        <f>CONCATENATE(LEFT(pesele__210[[#This Row],[Imie]],1),LEFT(pesele__210[[#This Row],[Nazwisko]], 3),RIGHT(pesele__210[[#This Row],[PESEL]], 1))</f>
        <v>KOld1</v>
      </c>
      <c r="F221" s="1">
        <f>COUNTIF($E$2:$E$495, pesele__210[[#This Row],[id]])</f>
        <v>1</v>
      </c>
    </row>
    <row r="222" spans="1:6" hidden="1" x14ac:dyDescent="0.35">
      <c r="A222" s="1" t="s">
        <v>692</v>
      </c>
      <c r="B222" s="1" t="s">
        <v>100</v>
      </c>
      <c r="C222" s="1" t="s">
        <v>101</v>
      </c>
      <c r="D222" s="1" t="str">
        <f>IF(MOD(MID(pesele__210[[#This Row],[PESEL]], 10, 1), 2) = 0, "k", "m")</f>
        <v>k</v>
      </c>
      <c r="E222" s="1" t="str">
        <f>CONCATENATE(LEFT(pesele__210[[#This Row],[Imie]],1),LEFT(pesele__210[[#This Row],[Nazwisko]], 3),RIGHT(pesele__210[[#This Row],[PESEL]], 1))</f>
        <v>KOli3</v>
      </c>
      <c r="F222" s="1">
        <f>COUNTIF($E$2:$E$495, pesele__210[[#This Row],[id]])</f>
        <v>1</v>
      </c>
    </row>
    <row r="223" spans="1:6" hidden="1" x14ac:dyDescent="0.35">
      <c r="A223" s="1" t="s">
        <v>912</v>
      </c>
      <c r="B223" s="1" t="s">
        <v>397</v>
      </c>
      <c r="C223" s="1" t="s">
        <v>68</v>
      </c>
      <c r="D223" s="1" t="str">
        <f>IF(MOD(MID(pesele__210[[#This Row],[PESEL]], 10, 1), 2) = 0, "k", "m")</f>
        <v>m</v>
      </c>
      <c r="E223" s="1" t="str">
        <f>CONCATENATE(LEFT(pesele__210[[#This Row],[Imie]],1),LEFT(pesele__210[[#This Row],[Nazwisko]], 3),RIGHT(pesele__210[[#This Row],[PESEL]], 1))</f>
        <v>KOls7</v>
      </c>
      <c r="F223" s="1">
        <f>COUNTIF($E$2:$E$495, pesele__210[[#This Row],[id]])</f>
        <v>1</v>
      </c>
    </row>
    <row r="224" spans="1:6" hidden="1" x14ac:dyDescent="0.35">
      <c r="A224" s="1" t="s">
        <v>918</v>
      </c>
      <c r="B224" s="1" t="s">
        <v>403</v>
      </c>
      <c r="C224" s="1" t="s">
        <v>336</v>
      </c>
      <c r="D224" s="1" t="str">
        <f>IF(MOD(MID(pesele__210[[#This Row],[PESEL]], 10, 1), 2) = 0, "k", "m")</f>
        <v>k</v>
      </c>
      <c r="E224" s="1" t="str">
        <f>CONCATENATE(LEFT(pesele__210[[#This Row],[Imie]],1),LEFT(pesele__210[[#This Row],[Nazwisko]], 3),RIGHT(pesele__210[[#This Row],[PESEL]], 1))</f>
        <v>KOrc6</v>
      </c>
      <c r="F224" s="1">
        <f>COUNTIF($E$2:$E$495, pesele__210[[#This Row],[id]])</f>
        <v>1</v>
      </c>
    </row>
    <row r="225" spans="1:6" hidden="1" x14ac:dyDescent="0.35">
      <c r="A225" s="1" t="s">
        <v>932</v>
      </c>
      <c r="B225" s="1" t="s">
        <v>416</v>
      </c>
      <c r="C225" s="1" t="s">
        <v>253</v>
      </c>
      <c r="D225" s="1" t="str">
        <f>IF(MOD(MID(pesele__210[[#This Row],[PESEL]], 10, 1), 2) = 0, "k", "m")</f>
        <v>k</v>
      </c>
      <c r="E225" s="1" t="str">
        <f>CONCATENATE(LEFT(pesele__210[[#This Row],[Imie]],1),LEFT(pesele__210[[#This Row],[Nazwisko]], 3),RIGHT(pesele__210[[#This Row],[PESEL]], 1))</f>
        <v>KOsz5</v>
      </c>
      <c r="F225" s="1">
        <f>COUNTIF($E$2:$E$495, pesele__210[[#This Row],[id]])</f>
        <v>1</v>
      </c>
    </row>
    <row r="226" spans="1:6" hidden="1" x14ac:dyDescent="0.35">
      <c r="A226" s="1" t="s">
        <v>949</v>
      </c>
      <c r="B226" s="1" t="s">
        <v>432</v>
      </c>
      <c r="C226" s="1" t="s">
        <v>253</v>
      </c>
      <c r="D226" s="1" t="str">
        <f>IF(MOD(MID(pesele__210[[#This Row],[PESEL]], 10, 1), 2) = 0, "k", "m")</f>
        <v>k</v>
      </c>
      <c r="E226" s="1" t="str">
        <f>CONCATENATE(LEFT(pesele__210[[#This Row],[Imie]],1),LEFT(pesele__210[[#This Row],[Nazwisko]], 3),RIGHT(pesele__210[[#This Row],[PESEL]], 1))</f>
        <v>KPaj5</v>
      </c>
      <c r="F226" s="1">
        <f>COUNTIF($E$2:$E$495, pesele__210[[#This Row],[id]])</f>
        <v>1</v>
      </c>
    </row>
    <row r="227" spans="1:6" hidden="1" x14ac:dyDescent="0.35">
      <c r="A227" s="1" t="s">
        <v>792</v>
      </c>
      <c r="B227" s="1" t="s">
        <v>252</v>
      </c>
      <c r="C227" s="1" t="s">
        <v>253</v>
      </c>
      <c r="D227" s="1" t="str">
        <f>IF(MOD(MID(pesele__210[[#This Row],[PESEL]], 10, 1), 2) = 0, "k", "m")</f>
        <v>k</v>
      </c>
      <c r="E227" s="1" t="str">
        <f>CONCATENATE(LEFT(pesele__210[[#This Row],[Imie]],1),LEFT(pesele__210[[#This Row],[Nazwisko]], 3),RIGHT(pesele__210[[#This Row],[PESEL]], 1))</f>
        <v>KPal8</v>
      </c>
      <c r="F227" s="1">
        <f>COUNTIF($E$2:$E$495, pesele__210[[#This Row],[id]])</f>
        <v>1</v>
      </c>
    </row>
    <row r="228" spans="1:6" hidden="1" x14ac:dyDescent="0.35">
      <c r="A228" s="1" t="s">
        <v>894</v>
      </c>
      <c r="B228" s="1" t="s">
        <v>375</v>
      </c>
      <c r="C228" s="1" t="s">
        <v>236</v>
      </c>
      <c r="D228" s="1" t="str">
        <f>IF(MOD(MID(pesele__210[[#This Row],[PESEL]], 10, 1), 2) = 0, "k", "m")</f>
        <v>k</v>
      </c>
      <c r="E228" s="1" t="str">
        <f>CONCATENATE(LEFT(pesele__210[[#This Row],[Imie]],1),LEFT(pesele__210[[#This Row],[Nazwisko]], 3),RIGHT(pesele__210[[#This Row],[PESEL]], 1))</f>
        <v>KPaw5</v>
      </c>
      <c r="F228" s="1">
        <f>COUNTIF($E$2:$E$495, pesele__210[[#This Row],[id]])</f>
        <v>1</v>
      </c>
    </row>
    <row r="229" spans="1:6" hidden="1" x14ac:dyDescent="0.35">
      <c r="A229" s="1" t="s">
        <v>977</v>
      </c>
      <c r="B229" s="1" t="s">
        <v>462</v>
      </c>
      <c r="C229" s="1" t="s">
        <v>236</v>
      </c>
      <c r="D229" s="1" t="str">
        <f>IF(MOD(MID(pesele__210[[#This Row],[PESEL]], 10, 1), 2) = 0, "k", "m")</f>
        <v>k</v>
      </c>
      <c r="E229" s="1" t="str">
        <f>CONCATENATE(LEFT(pesele__210[[#This Row],[Imie]],1),LEFT(pesele__210[[#This Row],[Nazwisko]], 3),RIGHT(pesele__210[[#This Row],[PESEL]], 1))</f>
        <v>KPaw7</v>
      </c>
      <c r="F229" s="1">
        <f>COUNTIF($E$2:$E$495, pesele__210[[#This Row],[id]])</f>
        <v>1</v>
      </c>
    </row>
    <row r="230" spans="1:6" hidden="1" x14ac:dyDescent="0.35">
      <c r="A230" s="1" t="s">
        <v>778</v>
      </c>
      <c r="B230" s="1" t="s">
        <v>235</v>
      </c>
      <c r="C230" s="1" t="s">
        <v>236</v>
      </c>
      <c r="D230" s="1" t="str">
        <f>IF(MOD(MID(pesele__210[[#This Row],[PESEL]], 10, 1), 2) = 0, "k", "m")</f>
        <v>k</v>
      </c>
      <c r="E230" s="1" t="str">
        <f>CONCATENATE(LEFT(pesele__210[[#This Row],[Imie]],1),LEFT(pesele__210[[#This Row],[Nazwisko]], 3),RIGHT(pesele__210[[#This Row],[PESEL]], 1))</f>
        <v>KPaw8</v>
      </c>
      <c r="F230" s="1">
        <f>COUNTIF($E$2:$E$495, pesele__210[[#This Row],[id]])</f>
        <v>1</v>
      </c>
    </row>
    <row r="231" spans="1:6" hidden="1" x14ac:dyDescent="0.35">
      <c r="A231" s="1" t="s">
        <v>1049</v>
      </c>
      <c r="B231" s="1" t="s">
        <v>549</v>
      </c>
      <c r="C231" s="1" t="s">
        <v>236</v>
      </c>
      <c r="D231" s="1" t="str">
        <f>IF(MOD(MID(pesele__210[[#This Row],[PESEL]], 10, 1), 2) = 0, "k", "m")</f>
        <v>k</v>
      </c>
      <c r="E231" s="1" t="str">
        <f>CONCATENATE(LEFT(pesele__210[[#This Row],[Imie]],1),LEFT(pesele__210[[#This Row],[Nazwisko]], 3),RIGHT(pesele__210[[#This Row],[PESEL]], 1))</f>
        <v>KPer6</v>
      </c>
      <c r="F231" s="1">
        <f>COUNTIF($E$2:$E$495, pesele__210[[#This Row],[id]])</f>
        <v>1</v>
      </c>
    </row>
    <row r="232" spans="1:6" hidden="1" x14ac:dyDescent="0.35">
      <c r="A232" s="1" t="s">
        <v>924</v>
      </c>
      <c r="B232" s="1" t="s">
        <v>409</v>
      </c>
      <c r="C232" s="1" t="s">
        <v>410</v>
      </c>
      <c r="D232" s="1" t="str">
        <f>IF(MOD(MID(pesele__210[[#This Row],[PESEL]], 10, 1), 2) = 0, "k", "m")</f>
        <v>k</v>
      </c>
      <c r="E232" s="1" t="str">
        <f>CONCATENATE(LEFT(pesele__210[[#This Row],[Imie]],1),LEFT(pesele__210[[#This Row],[Nazwisko]], 3),RIGHT(pesele__210[[#This Row],[PESEL]], 1))</f>
        <v>KPio0</v>
      </c>
      <c r="F232" s="1">
        <f>COUNTIF($E$2:$E$495, pesele__210[[#This Row],[id]])</f>
        <v>1</v>
      </c>
    </row>
    <row r="233" spans="1:6" hidden="1" x14ac:dyDescent="0.35">
      <c r="A233" s="1" t="s">
        <v>846</v>
      </c>
      <c r="B233" s="1" t="s">
        <v>319</v>
      </c>
      <c r="C233" s="1" t="s">
        <v>320</v>
      </c>
      <c r="D233" s="1" t="str">
        <f>IF(MOD(MID(pesele__210[[#This Row],[PESEL]], 10, 1), 2) = 0, "k", "m")</f>
        <v>k</v>
      </c>
      <c r="E233" s="1" t="str">
        <f>CONCATENATE(LEFT(pesele__210[[#This Row],[Imie]],1),LEFT(pesele__210[[#This Row],[Nazwisko]], 3),RIGHT(pesele__210[[#This Row],[PESEL]], 1))</f>
        <v>KPoc0</v>
      </c>
      <c r="F233" s="1">
        <f>COUNTIF($E$2:$E$495, pesele__210[[#This Row],[id]])</f>
        <v>1</v>
      </c>
    </row>
    <row r="234" spans="1:6" hidden="1" x14ac:dyDescent="0.35">
      <c r="A234" s="1" t="s">
        <v>868</v>
      </c>
      <c r="B234" s="1" t="s">
        <v>346</v>
      </c>
      <c r="C234" s="1" t="s">
        <v>44</v>
      </c>
      <c r="D234" s="1" t="str">
        <f>IF(MOD(MID(pesele__210[[#This Row],[PESEL]], 10, 1), 2) = 0, "k", "m")</f>
        <v>k</v>
      </c>
      <c r="E234" s="1" t="str">
        <f>CONCATENATE(LEFT(pesele__210[[#This Row],[Imie]],1),LEFT(pesele__210[[#This Row],[Nazwisko]], 3),RIGHT(pesele__210[[#This Row],[PESEL]], 1))</f>
        <v>LMad1</v>
      </c>
      <c r="F234" s="1">
        <f>COUNTIF($E$2:$E$495, pesele__210[[#This Row],[id]])</f>
        <v>1</v>
      </c>
    </row>
    <row r="235" spans="1:6" hidden="1" x14ac:dyDescent="0.35">
      <c r="A235" s="1" t="s">
        <v>779</v>
      </c>
      <c r="B235" s="1" t="s">
        <v>237</v>
      </c>
      <c r="C235" s="1" t="s">
        <v>44</v>
      </c>
      <c r="D235" s="1" t="str">
        <f>IF(MOD(MID(pesele__210[[#This Row],[PESEL]], 10, 1), 2) = 0, "k", "m")</f>
        <v>k</v>
      </c>
      <c r="E235" s="1" t="str">
        <f>CONCATENATE(LEFT(pesele__210[[#This Row],[Imie]],1),LEFT(pesele__210[[#This Row],[Nazwisko]], 3),RIGHT(pesele__210[[#This Row],[PESEL]], 1))</f>
        <v>LMaj4</v>
      </c>
      <c r="F235" s="1">
        <f>COUNTIF($E$2:$E$495, pesele__210[[#This Row],[id]])</f>
        <v>1</v>
      </c>
    </row>
    <row r="236" spans="1:6" hidden="1" x14ac:dyDescent="0.35">
      <c r="A236" s="1" t="s">
        <v>655</v>
      </c>
      <c r="B236" s="1" t="s">
        <v>43</v>
      </c>
      <c r="C236" s="1" t="s">
        <v>44</v>
      </c>
      <c r="D236" s="1" t="str">
        <f>IF(MOD(MID(pesele__210[[#This Row],[PESEL]], 10, 1), 2) = 0, "k", "m")</f>
        <v>k</v>
      </c>
      <c r="E236" s="1" t="str">
        <f>CONCATENATE(LEFT(pesele__210[[#This Row],[Imie]],1),LEFT(pesele__210[[#This Row],[Nazwisko]], 3),RIGHT(pesele__210[[#This Row],[PESEL]], 1))</f>
        <v>LMaj6</v>
      </c>
      <c r="F236" s="1">
        <f>COUNTIF($E$2:$E$495, pesele__210[[#This Row],[id]])</f>
        <v>1</v>
      </c>
    </row>
    <row r="237" spans="1:6" hidden="1" x14ac:dyDescent="0.35">
      <c r="A237" s="1" t="s">
        <v>1041</v>
      </c>
      <c r="B237" s="1" t="s">
        <v>541</v>
      </c>
      <c r="C237" s="1" t="s">
        <v>542</v>
      </c>
      <c r="D237" s="1" t="str">
        <f>IF(MOD(MID(pesele__210[[#This Row],[PESEL]], 10, 1), 2) = 0, "k", "m")</f>
        <v>k</v>
      </c>
      <c r="E237" s="1" t="str">
        <f>CONCATENATE(LEFT(pesele__210[[#This Row],[Imie]],1),LEFT(pesele__210[[#This Row],[Nazwisko]], 3),RIGHT(pesele__210[[#This Row],[PESEL]], 1))</f>
        <v>LMak5</v>
      </c>
      <c r="F237" s="1">
        <f>COUNTIF($E$2:$E$495, pesele__210[[#This Row],[id]])</f>
        <v>1</v>
      </c>
    </row>
    <row r="238" spans="1:6" hidden="1" x14ac:dyDescent="0.35">
      <c r="A238" s="1" t="s">
        <v>741</v>
      </c>
      <c r="B238" s="1" t="s">
        <v>182</v>
      </c>
      <c r="C238" s="1" t="s">
        <v>183</v>
      </c>
      <c r="D238" s="1" t="str">
        <f>IF(MOD(MID(pesele__210[[#This Row],[PESEL]], 10, 1), 2) = 0, "k", "m")</f>
        <v>m</v>
      </c>
      <c r="E238" s="1" t="str">
        <f>CONCATENATE(LEFT(pesele__210[[#This Row],[Imie]],1),LEFT(pesele__210[[#This Row],[Nazwisko]], 3),RIGHT(pesele__210[[#This Row],[PESEL]], 1))</f>
        <v>LMal6</v>
      </c>
      <c r="F238" s="1">
        <f>COUNTIF($E$2:$E$495, pesele__210[[#This Row],[id]])</f>
        <v>1</v>
      </c>
    </row>
    <row r="239" spans="1:6" x14ac:dyDescent="0.35">
      <c r="A239" s="1" t="s">
        <v>936</v>
      </c>
      <c r="B239" s="1" t="s">
        <v>421</v>
      </c>
      <c r="C239" s="1" t="s">
        <v>257</v>
      </c>
      <c r="D239" s="1" t="str">
        <f>IF(MOD(MID(pesele__210[[#This Row],[PESEL]], 10, 1), 2) = 0, "k", "m")</f>
        <v>k</v>
      </c>
      <c r="E239" s="1" t="str">
        <f>CONCATENATE(LEFT(pesele__210[[#This Row],[Imie]],1),LEFT(pesele__210[[#This Row],[Nazwisko]], 3),RIGHT(pesele__210[[#This Row],[PESEL]], 1))</f>
        <v>LMar4</v>
      </c>
      <c r="F239" s="1">
        <f>COUNTIF($E$2:$E$495, pesele__210[[#This Row],[id]])</f>
        <v>2</v>
      </c>
    </row>
    <row r="240" spans="1:6" x14ac:dyDescent="0.35">
      <c r="A240" s="1" t="s">
        <v>1063</v>
      </c>
      <c r="B240" s="1" t="s">
        <v>563</v>
      </c>
      <c r="C240" s="1" t="s">
        <v>257</v>
      </c>
      <c r="D240" s="1" t="str">
        <f>IF(MOD(MID(pesele__210[[#This Row],[PESEL]], 10, 1), 2) = 0, "k", "m")</f>
        <v>k</v>
      </c>
      <c r="E240" s="1" t="str">
        <f>CONCATENATE(LEFT(pesele__210[[#This Row],[Imie]],1),LEFT(pesele__210[[#This Row],[Nazwisko]], 3),RIGHT(pesele__210[[#This Row],[PESEL]], 1))</f>
        <v>LMar4</v>
      </c>
      <c r="F240" s="1">
        <f>COUNTIF($E$2:$E$495, pesele__210[[#This Row],[id]])</f>
        <v>2</v>
      </c>
    </row>
    <row r="241" spans="1:6" hidden="1" x14ac:dyDescent="0.35">
      <c r="A241" s="1" t="s">
        <v>858</v>
      </c>
      <c r="B241" s="1" t="s">
        <v>332</v>
      </c>
      <c r="C241" s="1" t="s">
        <v>333</v>
      </c>
      <c r="D241" s="1" t="str">
        <f>IF(MOD(MID(pesele__210[[#This Row],[PESEL]], 10, 1), 2) = 0, "k", "m")</f>
        <v>k</v>
      </c>
      <c r="E241" s="1" t="str">
        <f>CONCATENATE(LEFT(pesele__210[[#This Row],[Imie]],1),LEFT(pesele__210[[#This Row],[Nazwisko]], 3),RIGHT(pesele__210[[#This Row],[PESEL]], 1))</f>
        <v>LMar6</v>
      </c>
      <c r="F241" s="1">
        <f>COUNTIF($E$2:$E$495, pesele__210[[#This Row],[id]])</f>
        <v>1</v>
      </c>
    </row>
    <row r="242" spans="1:6" hidden="1" x14ac:dyDescent="0.35">
      <c r="A242" s="1" t="s">
        <v>736</v>
      </c>
      <c r="B242" s="1" t="s">
        <v>173</v>
      </c>
      <c r="C242" s="1" t="s">
        <v>174</v>
      </c>
      <c r="D242" s="1" t="str">
        <f>IF(MOD(MID(pesele__210[[#This Row],[PESEL]], 10, 1), 2) = 0, "k", "m")</f>
        <v>m</v>
      </c>
      <c r="E242" s="1" t="str">
        <f>CONCATENATE(LEFT(pesele__210[[#This Row],[Imie]],1),LEFT(pesele__210[[#This Row],[Nazwisko]], 3),RIGHT(pesele__210[[#This Row],[PESEL]], 1))</f>
        <v>LMar7</v>
      </c>
      <c r="F242" s="1">
        <f>COUNTIF($E$2:$E$495, pesele__210[[#This Row],[id]])</f>
        <v>1</v>
      </c>
    </row>
    <row r="243" spans="1:6" hidden="1" x14ac:dyDescent="0.35">
      <c r="A243" s="1" t="s">
        <v>890</v>
      </c>
      <c r="B243" s="1" t="s">
        <v>371</v>
      </c>
      <c r="C243" s="1" t="s">
        <v>372</v>
      </c>
      <c r="D243" s="1" t="str">
        <f>IF(MOD(MID(pesele__210[[#This Row],[PESEL]], 10, 1), 2) = 0, "k", "m")</f>
        <v>k</v>
      </c>
      <c r="E243" s="1" t="str">
        <f>CONCATENATE(LEFT(pesele__210[[#This Row],[Imie]],1),LEFT(pesele__210[[#This Row],[Nazwisko]], 3),RIGHT(pesele__210[[#This Row],[PESEL]], 1))</f>
        <v>LMar9</v>
      </c>
      <c r="F243" s="1">
        <f>COUNTIF($E$2:$E$495, pesele__210[[#This Row],[id]])</f>
        <v>1</v>
      </c>
    </row>
    <row r="244" spans="1:6" hidden="1" x14ac:dyDescent="0.35">
      <c r="A244" s="1" t="s">
        <v>851</v>
      </c>
      <c r="B244" s="1" t="s">
        <v>325</v>
      </c>
      <c r="C244" s="1" t="s">
        <v>257</v>
      </c>
      <c r="D244" s="1" t="str">
        <f>IF(MOD(MID(pesele__210[[#This Row],[PESEL]], 10, 1), 2) = 0, "k", "m")</f>
        <v>k</v>
      </c>
      <c r="E244" s="1" t="str">
        <f>CONCATENATE(LEFT(pesele__210[[#This Row],[Imie]],1),LEFT(pesele__210[[#This Row],[Nazwisko]], 3),RIGHT(pesele__210[[#This Row],[PESEL]], 1))</f>
        <v>LMau8</v>
      </c>
      <c r="F244" s="1">
        <f>COUNTIF($E$2:$E$495, pesele__210[[#This Row],[id]])</f>
        <v>1</v>
      </c>
    </row>
    <row r="245" spans="1:6" hidden="1" x14ac:dyDescent="0.35">
      <c r="A245" s="1" t="s">
        <v>1060</v>
      </c>
      <c r="B245" s="1" t="s">
        <v>561</v>
      </c>
      <c r="C245" s="1" t="s">
        <v>257</v>
      </c>
      <c r="D245" s="1" t="str">
        <f>IF(MOD(MID(pesele__210[[#This Row],[PESEL]], 10, 1), 2) = 0, "k", "m")</f>
        <v>k</v>
      </c>
      <c r="E245" s="1" t="str">
        <f>CONCATENATE(LEFT(pesele__210[[#This Row],[Imie]],1),LEFT(pesele__210[[#This Row],[Nazwisko]], 3),RIGHT(pesele__210[[#This Row],[PESEL]], 1))</f>
        <v>LMaz3</v>
      </c>
      <c r="F245" s="1">
        <f>COUNTIF($E$2:$E$495, pesele__210[[#This Row],[id]])</f>
        <v>1</v>
      </c>
    </row>
    <row r="246" spans="1:6" hidden="1" x14ac:dyDescent="0.35">
      <c r="A246" s="1" t="s">
        <v>800</v>
      </c>
      <c r="B246" s="1" t="s">
        <v>264</v>
      </c>
      <c r="C246" s="1" t="s">
        <v>257</v>
      </c>
      <c r="D246" s="1" t="str">
        <f>IF(MOD(MID(pesele__210[[#This Row],[PESEL]], 10, 1), 2) = 0, "k", "m")</f>
        <v>k</v>
      </c>
      <c r="E246" s="1" t="str">
        <f>CONCATENATE(LEFT(pesele__210[[#This Row],[Imie]],1),LEFT(pesele__210[[#This Row],[Nazwisko]], 3),RIGHT(pesele__210[[#This Row],[PESEL]], 1))</f>
        <v>LMez8</v>
      </c>
      <c r="F246" s="1">
        <f>COUNTIF($E$2:$E$495, pesele__210[[#This Row],[id]])</f>
        <v>1</v>
      </c>
    </row>
    <row r="247" spans="1:6" hidden="1" x14ac:dyDescent="0.35">
      <c r="A247" s="1" t="s">
        <v>799</v>
      </c>
      <c r="B247" s="1" t="s">
        <v>263</v>
      </c>
      <c r="C247" s="1" t="s">
        <v>257</v>
      </c>
      <c r="D247" s="1" t="str">
        <f>IF(MOD(MID(pesele__210[[#This Row],[PESEL]], 10, 1), 2) = 0, "k", "m")</f>
        <v>k</v>
      </c>
      <c r="E247" s="1" t="str">
        <f>CONCATENATE(LEFT(pesele__210[[#This Row],[Imie]],1),LEFT(pesele__210[[#This Row],[Nazwisko]], 3),RIGHT(pesele__210[[#This Row],[PESEL]], 1))</f>
        <v>LMic4</v>
      </c>
      <c r="F247" s="1">
        <f>COUNTIF($E$2:$E$495, pesele__210[[#This Row],[id]])</f>
        <v>1</v>
      </c>
    </row>
    <row r="248" spans="1:6" hidden="1" x14ac:dyDescent="0.35">
      <c r="A248" s="1" t="s">
        <v>853</v>
      </c>
      <c r="B248" s="1" t="s">
        <v>327</v>
      </c>
      <c r="C248" s="1" t="s">
        <v>257</v>
      </c>
      <c r="D248" s="1" t="str">
        <f>IF(MOD(MID(pesele__210[[#This Row],[PESEL]], 10, 1), 2) = 0, "k", "m")</f>
        <v>k</v>
      </c>
      <c r="E248" s="1" t="str">
        <f>CONCATENATE(LEFT(pesele__210[[#This Row],[Imie]],1),LEFT(pesele__210[[#This Row],[Nazwisko]], 3),RIGHT(pesele__210[[#This Row],[PESEL]], 1))</f>
        <v>LMie1</v>
      </c>
      <c r="F248" s="1">
        <f>COUNTIF($E$2:$E$495, pesele__210[[#This Row],[id]])</f>
        <v>1</v>
      </c>
    </row>
    <row r="249" spans="1:6" hidden="1" x14ac:dyDescent="0.35">
      <c r="A249" s="1" t="s">
        <v>805</v>
      </c>
      <c r="B249" s="1" t="s">
        <v>270</v>
      </c>
      <c r="C249" s="1" t="s">
        <v>257</v>
      </c>
      <c r="D249" s="1" t="str">
        <f>IF(MOD(MID(pesele__210[[#This Row],[PESEL]], 10, 1), 2) = 0, "k", "m")</f>
        <v>k</v>
      </c>
      <c r="E249" s="1" t="str">
        <f>CONCATENATE(LEFT(pesele__210[[#This Row],[Imie]],1),LEFT(pesele__210[[#This Row],[Nazwisko]], 3),RIGHT(pesele__210[[#This Row],[PESEL]], 1))</f>
        <v>LMie8</v>
      </c>
      <c r="F249" s="1">
        <f>COUNTIF($E$2:$E$495, pesele__210[[#This Row],[id]])</f>
        <v>1</v>
      </c>
    </row>
    <row r="250" spans="1:6" hidden="1" x14ac:dyDescent="0.35">
      <c r="A250" s="1" t="s">
        <v>1093</v>
      </c>
      <c r="B250" s="1" t="s">
        <v>599</v>
      </c>
      <c r="C250" s="1" t="s">
        <v>257</v>
      </c>
      <c r="D250" s="1" t="str">
        <f>IF(MOD(MID(pesele__210[[#This Row],[PESEL]], 10, 1), 2) = 0, "k", "m")</f>
        <v>k</v>
      </c>
      <c r="E250" s="1" t="str">
        <f>CONCATENATE(LEFT(pesele__210[[#This Row],[Imie]],1),LEFT(pesele__210[[#This Row],[Nazwisko]], 3),RIGHT(pesele__210[[#This Row],[PESEL]], 1))</f>
        <v>LMis5</v>
      </c>
      <c r="F250" s="1">
        <f>COUNTIF($E$2:$E$495, pesele__210[[#This Row],[id]])</f>
        <v>1</v>
      </c>
    </row>
    <row r="251" spans="1:6" hidden="1" x14ac:dyDescent="0.35">
      <c r="A251" s="1" t="s">
        <v>925</v>
      </c>
      <c r="B251" s="1" t="s">
        <v>411</v>
      </c>
      <c r="C251" s="1" t="s">
        <v>257</v>
      </c>
      <c r="D251" s="1" t="str">
        <f>IF(MOD(MID(pesele__210[[#This Row],[PESEL]], 10, 1), 2) = 0, "k", "m")</f>
        <v>k</v>
      </c>
      <c r="E251" s="1" t="str">
        <f>CONCATENATE(LEFT(pesele__210[[#This Row],[Imie]],1),LEFT(pesele__210[[#This Row],[Nazwisko]], 3),RIGHT(pesele__210[[#This Row],[PESEL]], 1))</f>
        <v>LMlo1</v>
      </c>
      <c r="F251" s="1">
        <f>COUNTIF($E$2:$E$495, pesele__210[[#This Row],[id]])</f>
        <v>1</v>
      </c>
    </row>
    <row r="252" spans="1:6" hidden="1" x14ac:dyDescent="0.35">
      <c r="A252" s="1" t="s">
        <v>794</v>
      </c>
      <c r="B252" s="1" t="s">
        <v>256</v>
      </c>
      <c r="C252" s="1" t="s">
        <v>257</v>
      </c>
      <c r="D252" s="1" t="str">
        <f>IF(MOD(MID(pesele__210[[#This Row],[PESEL]], 10, 1), 2) = 0, "k", "m")</f>
        <v>k</v>
      </c>
      <c r="E252" s="1" t="str">
        <f>CONCATENATE(LEFT(pesele__210[[#This Row],[Imie]],1),LEFT(pesele__210[[#This Row],[Nazwisko]], 3),RIGHT(pesele__210[[#This Row],[PESEL]], 1))</f>
        <v>LMro2</v>
      </c>
      <c r="F252" s="1">
        <f>COUNTIF($E$2:$E$495, pesele__210[[#This Row],[id]])</f>
        <v>1</v>
      </c>
    </row>
    <row r="253" spans="1:6" hidden="1" x14ac:dyDescent="0.35">
      <c r="A253" s="1" t="s">
        <v>1075</v>
      </c>
      <c r="B253" s="1" t="s">
        <v>579</v>
      </c>
      <c r="C253" s="1" t="s">
        <v>257</v>
      </c>
      <c r="D253" s="1" t="str">
        <f>IF(MOD(MID(pesele__210[[#This Row],[PESEL]], 10, 1), 2) = 0, "k", "m")</f>
        <v>k</v>
      </c>
      <c r="E253" s="1" t="str">
        <f>CONCATENATE(LEFT(pesele__210[[#This Row],[Imie]],1),LEFT(pesele__210[[#This Row],[Nazwisko]], 3),RIGHT(pesele__210[[#This Row],[PESEL]], 1))</f>
        <v>LMro3</v>
      </c>
      <c r="F253" s="1">
        <f>COUNTIF($E$2:$E$495, pesele__210[[#This Row],[id]])</f>
        <v>1</v>
      </c>
    </row>
    <row r="254" spans="1:6" hidden="1" x14ac:dyDescent="0.35">
      <c r="A254" s="1" t="s">
        <v>885</v>
      </c>
      <c r="B254" s="1" t="s">
        <v>363</v>
      </c>
      <c r="C254" s="1" t="s">
        <v>364</v>
      </c>
      <c r="D254" s="1" t="str">
        <f>IF(MOD(MID(pesele__210[[#This Row],[PESEL]], 10, 1), 2) = 0, "k", "m")</f>
        <v>k</v>
      </c>
      <c r="E254" s="1" t="str">
        <f>CONCATENATE(LEFT(pesele__210[[#This Row],[Imie]],1),LEFT(pesele__210[[#This Row],[Nazwisko]], 3),RIGHT(pesele__210[[#This Row],[PESEL]], 1))</f>
        <v>LMuc8</v>
      </c>
      <c r="F254" s="1">
        <f>COUNTIF($E$2:$E$495, pesele__210[[#This Row],[id]])</f>
        <v>1</v>
      </c>
    </row>
    <row r="255" spans="1:6" hidden="1" x14ac:dyDescent="0.35">
      <c r="A255" s="1" t="s">
        <v>1114</v>
      </c>
      <c r="B255" s="1" t="s">
        <v>621</v>
      </c>
      <c r="C255" s="1" t="s">
        <v>364</v>
      </c>
      <c r="D255" s="1" t="str">
        <f>IF(MOD(MID(pesele__210[[#This Row],[PESEL]], 10, 1), 2) = 0, "k", "m")</f>
        <v>k</v>
      </c>
      <c r="E255" s="1" t="str">
        <f>CONCATENATE(LEFT(pesele__210[[#This Row],[Imie]],1),LEFT(pesele__210[[#This Row],[Nazwisko]], 3),RIGHT(pesele__210[[#This Row],[PESEL]], 1))</f>
        <v>LMur3</v>
      </c>
      <c r="F255" s="1">
        <f>COUNTIF($E$2:$E$495, pesele__210[[#This Row],[id]])</f>
        <v>1</v>
      </c>
    </row>
    <row r="256" spans="1:6" hidden="1" x14ac:dyDescent="0.35">
      <c r="A256" s="1" t="s">
        <v>696</v>
      </c>
      <c r="B256" s="1" t="s">
        <v>107</v>
      </c>
      <c r="C256" s="1" t="s">
        <v>108</v>
      </c>
      <c r="D256" s="1" t="str">
        <f>IF(MOD(MID(pesele__210[[#This Row],[PESEL]], 10, 1), 2) = 0, "k", "m")</f>
        <v>k</v>
      </c>
      <c r="E256" s="1" t="str">
        <f>CONCATENATE(LEFT(pesele__210[[#This Row],[Imie]],1),LEFT(pesele__210[[#This Row],[Nazwisko]], 3),RIGHT(pesele__210[[#This Row],[PESEL]], 1))</f>
        <v>LNow3</v>
      </c>
      <c r="F256" s="1">
        <f>COUNTIF($E$2:$E$495, pesele__210[[#This Row],[id]])</f>
        <v>1</v>
      </c>
    </row>
    <row r="257" spans="1:6" hidden="1" x14ac:dyDescent="0.35">
      <c r="A257" s="1" t="s">
        <v>1103</v>
      </c>
      <c r="B257" s="1" t="s">
        <v>608</v>
      </c>
      <c r="C257" s="1" t="s">
        <v>42</v>
      </c>
      <c r="D257" s="1" t="str">
        <f>IF(MOD(MID(pesele__210[[#This Row],[PESEL]], 10, 1), 2) = 0, "k", "m")</f>
        <v>m</v>
      </c>
      <c r="E257" s="1" t="str">
        <f>CONCATENATE(LEFT(pesele__210[[#This Row],[Imie]],1),LEFT(pesele__210[[#This Row],[Nazwisko]], 3),RIGHT(pesele__210[[#This Row],[PESEL]], 1))</f>
        <v>MBen4</v>
      </c>
      <c r="F257" s="1">
        <f>COUNTIF($E$2:$E$495, pesele__210[[#This Row],[id]])</f>
        <v>1</v>
      </c>
    </row>
    <row r="258" spans="1:6" hidden="1" x14ac:dyDescent="0.35">
      <c r="A258" s="1" t="s">
        <v>686</v>
      </c>
      <c r="B258" s="1" t="s">
        <v>92</v>
      </c>
      <c r="C258" s="1" t="s">
        <v>93</v>
      </c>
      <c r="D258" s="1" t="str">
        <f>IF(MOD(MID(pesele__210[[#This Row],[PESEL]], 10, 1), 2) = 0, "k", "m")</f>
        <v>k</v>
      </c>
      <c r="E258" s="1" t="str">
        <f>CONCATENATE(LEFT(pesele__210[[#This Row],[Imie]],1),LEFT(pesele__210[[#This Row],[Nazwisko]], 3),RIGHT(pesele__210[[#This Row],[PESEL]], 1))</f>
        <v>MBon0</v>
      </c>
      <c r="F258" s="1">
        <f>COUNTIF($E$2:$E$495, pesele__210[[#This Row],[id]])</f>
        <v>1</v>
      </c>
    </row>
    <row r="259" spans="1:6" hidden="1" x14ac:dyDescent="0.35">
      <c r="A259" s="1" t="s">
        <v>1109</v>
      </c>
      <c r="B259" s="1" t="s">
        <v>615</v>
      </c>
      <c r="C259" s="1" t="s">
        <v>137</v>
      </c>
      <c r="D259" s="1" t="str">
        <f>IF(MOD(MID(pesele__210[[#This Row],[PESEL]], 10, 1), 2) = 0, "k", "m")</f>
        <v>m</v>
      </c>
      <c r="E259" s="1" t="str">
        <f>CONCATENATE(LEFT(pesele__210[[#This Row],[Imie]],1),LEFT(pesele__210[[#This Row],[Nazwisko]], 3),RIGHT(pesele__210[[#This Row],[PESEL]], 1))</f>
        <v>MBry2</v>
      </c>
      <c r="F259" s="1">
        <f>COUNTIF($E$2:$E$495, pesele__210[[#This Row],[id]])</f>
        <v>1</v>
      </c>
    </row>
    <row r="260" spans="1:6" hidden="1" x14ac:dyDescent="0.35">
      <c r="A260" s="1" t="s">
        <v>852</v>
      </c>
      <c r="B260" s="1" t="s">
        <v>326</v>
      </c>
      <c r="C260" s="1" t="s">
        <v>12</v>
      </c>
      <c r="D260" s="1" t="str">
        <f>IF(MOD(MID(pesele__210[[#This Row],[PESEL]], 10, 1), 2) = 0, "k", "m")</f>
        <v>m</v>
      </c>
      <c r="E260" s="1" t="str">
        <f>CONCATENATE(LEFT(pesele__210[[#This Row],[Imie]],1),LEFT(pesele__210[[#This Row],[Nazwisko]], 3),RIGHT(pesele__210[[#This Row],[PESEL]], 1))</f>
        <v>MBuc3</v>
      </c>
      <c r="F260" s="1">
        <f>COUNTIF($E$2:$E$495, pesele__210[[#This Row],[id]])</f>
        <v>1</v>
      </c>
    </row>
    <row r="261" spans="1:6" hidden="1" x14ac:dyDescent="0.35">
      <c r="A261" s="1" t="s">
        <v>909</v>
      </c>
      <c r="B261" s="1" t="s">
        <v>393</v>
      </c>
      <c r="C261" s="1" t="s">
        <v>394</v>
      </c>
      <c r="D261" s="1" t="str">
        <f>IF(MOD(MID(pesele__210[[#This Row],[PESEL]], 10, 1), 2) = 0, "k", "m")</f>
        <v>m</v>
      </c>
      <c r="E261" s="1" t="str">
        <f>CONCATENATE(LEFT(pesele__210[[#This Row],[Imie]],1),LEFT(pesele__210[[#This Row],[Nazwisko]], 3),RIGHT(pesele__210[[#This Row],[PESEL]], 1))</f>
        <v>MBud6</v>
      </c>
      <c r="F261" s="1">
        <f>COUNTIF($E$2:$E$495, pesele__210[[#This Row],[id]])</f>
        <v>1</v>
      </c>
    </row>
    <row r="262" spans="1:6" hidden="1" x14ac:dyDescent="0.35">
      <c r="A262" s="1" t="s">
        <v>920</v>
      </c>
      <c r="B262" s="1" t="s">
        <v>406</v>
      </c>
      <c r="C262" s="1" t="s">
        <v>134</v>
      </c>
      <c r="D262" s="1" t="str">
        <f>IF(MOD(MID(pesele__210[[#This Row],[PESEL]], 10, 1), 2) = 0, "k", "m")</f>
        <v>k</v>
      </c>
      <c r="E262" s="1" t="str">
        <f>CONCATENATE(LEFT(pesele__210[[#This Row],[Imie]],1),LEFT(pesele__210[[#This Row],[Nazwisko]], 3),RIGHT(pesele__210[[#This Row],[PESEL]], 1))</f>
        <v>MCic4</v>
      </c>
      <c r="F262" s="1">
        <f>COUNTIF($E$2:$E$495, pesele__210[[#This Row],[id]])</f>
        <v>1</v>
      </c>
    </row>
    <row r="263" spans="1:6" hidden="1" x14ac:dyDescent="0.35">
      <c r="A263" s="1" t="s">
        <v>733</v>
      </c>
      <c r="B263" s="1" t="s">
        <v>167</v>
      </c>
      <c r="C263" s="1" t="s">
        <v>168</v>
      </c>
      <c r="D263" s="1" t="str">
        <f>IF(MOD(MID(pesele__210[[#This Row],[PESEL]], 10, 1), 2) = 0, "k", "m")</f>
        <v>m</v>
      </c>
      <c r="E263" s="1" t="str">
        <f>CONCATENATE(LEFT(pesele__210[[#This Row],[Imie]],1),LEFT(pesele__210[[#This Row],[Nazwisko]], 3),RIGHT(pesele__210[[#This Row],[PESEL]], 1))</f>
        <v>MJar7</v>
      </c>
      <c r="F263" s="1">
        <f>COUNTIF($E$2:$E$495, pesele__210[[#This Row],[id]])</f>
        <v>1</v>
      </c>
    </row>
    <row r="264" spans="1:6" hidden="1" x14ac:dyDescent="0.35">
      <c r="A264" s="1" t="s">
        <v>687</v>
      </c>
      <c r="B264" s="1" t="s">
        <v>94</v>
      </c>
      <c r="C264" s="1" t="s">
        <v>42</v>
      </c>
      <c r="D264" s="1" t="str">
        <f>IF(MOD(MID(pesele__210[[#This Row],[PESEL]], 10, 1), 2) = 0, "k", "m")</f>
        <v>m</v>
      </c>
      <c r="E264" s="1" t="str">
        <f>CONCATENATE(LEFT(pesele__210[[#This Row],[Imie]],1),LEFT(pesele__210[[#This Row],[Nazwisko]], 3),RIGHT(pesele__210[[#This Row],[PESEL]], 1))</f>
        <v>MJoz2</v>
      </c>
      <c r="F264" s="1">
        <f>COUNTIF($E$2:$E$495, pesele__210[[#This Row],[id]])</f>
        <v>1</v>
      </c>
    </row>
    <row r="265" spans="1:6" hidden="1" x14ac:dyDescent="0.35">
      <c r="A265" s="1" t="s">
        <v>749</v>
      </c>
      <c r="B265" s="1" t="s">
        <v>194</v>
      </c>
      <c r="C265" s="1" t="s">
        <v>42</v>
      </c>
      <c r="D265" s="1" t="str">
        <f>IF(MOD(MID(pesele__210[[#This Row],[PESEL]], 10, 1), 2) = 0, "k", "m")</f>
        <v>m</v>
      </c>
      <c r="E265" s="1" t="str">
        <f>CONCATENATE(LEFT(pesele__210[[#This Row],[Imie]],1),LEFT(pesele__210[[#This Row],[Nazwisko]], 3),RIGHT(pesele__210[[#This Row],[PESEL]], 1))</f>
        <v>MJur6</v>
      </c>
      <c r="F265" s="1">
        <f>COUNTIF($E$2:$E$495, pesele__210[[#This Row],[id]])</f>
        <v>1</v>
      </c>
    </row>
    <row r="266" spans="1:6" hidden="1" x14ac:dyDescent="0.35">
      <c r="A266" s="1" t="s">
        <v>751</v>
      </c>
      <c r="B266" s="1" t="s">
        <v>196</v>
      </c>
      <c r="C266" s="1" t="s">
        <v>42</v>
      </c>
      <c r="D266" s="1" t="str">
        <f>IF(MOD(MID(pesele__210[[#This Row],[PESEL]], 10, 1), 2) = 0, "k", "m")</f>
        <v>m</v>
      </c>
      <c r="E266" s="1" t="str">
        <f>CONCATENATE(LEFT(pesele__210[[#This Row],[Imie]],1),LEFT(pesele__210[[#This Row],[Nazwisko]], 3),RIGHT(pesele__210[[#This Row],[PESEL]], 1))</f>
        <v>MJur9</v>
      </c>
      <c r="F266" s="1">
        <f>COUNTIF($E$2:$E$495, pesele__210[[#This Row],[id]])</f>
        <v>1</v>
      </c>
    </row>
    <row r="267" spans="1:6" hidden="1" x14ac:dyDescent="0.35">
      <c r="A267" s="1" t="s">
        <v>911</v>
      </c>
      <c r="B267" s="1" t="s">
        <v>396</v>
      </c>
      <c r="C267" s="1" t="s">
        <v>42</v>
      </c>
      <c r="D267" s="1" t="str">
        <f>IF(MOD(MID(pesele__210[[#This Row],[PESEL]], 10, 1), 2) = 0, "k", "m")</f>
        <v>m</v>
      </c>
      <c r="E267" s="1" t="str">
        <f>CONCATENATE(LEFT(pesele__210[[#This Row],[Imie]],1),LEFT(pesele__210[[#This Row],[Nazwisko]], 3),RIGHT(pesele__210[[#This Row],[PESEL]], 1))</f>
        <v>MKac2</v>
      </c>
      <c r="F267" s="1">
        <f>COUNTIF($E$2:$E$495, pesele__210[[#This Row],[id]])</f>
        <v>1</v>
      </c>
    </row>
    <row r="268" spans="1:6" hidden="1" x14ac:dyDescent="0.35">
      <c r="A268" s="1" t="s">
        <v>1095</v>
      </c>
      <c r="B268" s="1" t="s">
        <v>601</v>
      </c>
      <c r="C268" s="1" t="s">
        <v>93</v>
      </c>
      <c r="D268" s="1" t="str">
        <f>IF(MOD(MID(pesele__210[[#This Row],[PESEL]], 10, 1), 2) = 0, "k", "m")</f>
        <v>k</v>
      </c>
      <c r="E268" s="1" t="str">
        <f>CONCATENATE(LEFT(pesele__210[[#This Row],[Imie]],1),LEFT(pesele__210[[#This Row],[Nazwisko]], 3),RIGHT(pesele__210[[#This Row],[PESEL]], 1))</f>
        <v>MKad4</v>
      </c>
      <c r="F268" s="1">
        <f>COUNTIF($E$2:$E$495, pesele__210[[#This Row],[id]])</f>
        <v>1</v>
      </c>
    </row>
    <row r="269" spans="1:6" hidden="1" x14ac:dyDescent="0.35">
      <c r="A269" s="1" t="s">
        <v>990</v>
      </c>
      <c r="B269" s="1" t="s">
        <v>480</v>
      </c>
      <c r="C269" s="1" t="s">
        <v>93</v>
      </c>
      <c r="D269" s="1" t="str">
        <f>IF(MOD(MID(pesele__210[[#This Row],[PESEL]], 10, 1), 2) = 0, "k", "m")</f>
        <v>k</v>
      </c>
      <c r="E269" s="1" t="str">
        <f>CONCATENATE(LEFT(pesele__210[[#This Row],[Imie]],1),LEFT(pesele__210[[#This Row],[Nazwisko]], 3),RIGHT(pesele__210[[#This Row],[PESEL]], 1))</f>
        <v>MKaf3</v>
      </c>
      <c r="F269" s="1">
        <f>COUNTIF($E$2:$E$495, pesele__210[[#This Row],[id]])</f>
        <v>1</v>
      </c>
    </row>
    <row r="270" spans="1:6" hidden="1" x14ac:dyDescent="0.35">
      <c r="A270" s="1" t="s">
        <v>654</v>
      </c>
      <c r="B270" s="1" t="s">
        <v>41</v>
      </c>
      <c r="C270" s="1" t="s">
        <v>42</v>
      </c>
      <c r="D270" s="1" t="str">
        <f>IF(MOD(MID(pesele__210[[#This Row],[PESEL]], 10, 1), 2) = 0, "k", "m")</f>
        <v>m</v>
      </c>
      <c r="E270" s="1" t="str">
        <f>CONCATENATE(LEFT(pesele__210[[#This Row],[Imie]],1),LEFT(pesele__210[[#This Row],[Nazwisko]], 3),RIGHT(pesele__210[[#This Row],[PESEL]], 1))</f>
        <v>MKal8</v>
      </c>
      <c r="F270" s="1">
        <f>COUNTIF($E$2:$E$495, pesele__210[[#This Row],[id]])</f>
        <v>1</v>
      </c>
    </row>
    <row r="271" spans="1:6" hidden="1" x14ac:dyDescent="0.35">
      <c r="A271" s="1" t="s">
        <v>744</v>
      </c>
      <c r="B271" s="1" t="s">
        <v>188</v>
      </c>
      <c r="C271" s="1" t="s">
        <v>42</v>
      </c>
      <c r="D271" s="1" t="str">
        <f>IF(MOD(MID(pesele__210[[#This Row],[PESEL]], 10, 1), 2) = 0, "k", "m")</f>
        <v>m</v>
      </c>
      <c r="E271" s="1" t="str">
        <f>CONCATENATE(LEFT(pesele__210[[#This Row],[Imie]],1),LEFT(pesele__210[[#This Row],[Nazwisko]], 3),RIGHT(pesele__210[[#This Row],[PESEL]], 1))</f>
        <v>MKal9</v>
      </c>
      <c r="F271" s="1">
        <f>COUNTIF($E$2:$E$495, pesele__210[[#This Row],[id]])</f>
        <v>1</v>
      </c>
    </row>
    <row r="272" spans="1:6" hidden="1" x14ac:dyDescent="0.35">
      <c r="A272" s="1" t="s">
        <v>801</v>
      </c>
      <c r="B272" s="1" t="s">
        <v>265</v>
      </c>
      <c r="C272" s="1" t="s">
        <v>93</v>
      </c>
      <c r="D272" s="1" t="str">
        <f>IF(MOD(MID(pesele__210[[#This Row],[PESEL]], 10, 1), 2) = 0, "k", "m")</f>
        <v>k</v>
      </c>
      <c r="E272" s="1" t="str">
        <f>CONCATENATE(LEFT(pesele__210[[#This Row],[Imie]],1),LEFT(pesele__210[[#This Row],[Nazwisko]], 3),RIGHT(pesele__210[[#This Row],[PESEL]], 1))</f>
        <v>MKam2</v>
      </c>
      <c r="F272" s="1">
        <f>COUNTIF($E$2:$E$495, pesele__210[[#This Row],[id]])</f>
        <v>1</v>
      </c>
    </row>
    <row r="273" spans="1:6" hidden="1" x14ac:dyDescent="0.35">
      <c r="A273" s="1" t="s">
        <v>670</v>
      </c>
      <c r="B273" s="1" t="s">
        <v>69</v>
      </c>
      <c r="C273" s="1" t="s">
        <v>70</v>
      </c>
      <c r="D273" s="1" t="str">
        <f>IF(MOD(MID(pesele__210[[#This Row],[PESEL]], 10, 1), 2) = 0, "k", "m")</f>
        <v>m</v>
      </c>
      <c r="E273" s="1" t="str">
        <f>CONCATENATE(LEFT(pesele__210[[#This Row],[Imie]],1),LEFT(pesele__210[[#This Row],[Nazwisko]], 3),RIGHT(pesele__210[[#This Row],[PESEL]], 1))</f>
        <v>MKam5</v>
      </c>
      <c r="F273" s="1">
        <f>COUNTIF($E$2:$E$495, pesele__210[[#This Row],[id]])</f>
        <v>1</v>
      </c>
    </row>
    <row r="274" spans="1:6" hidden="1" x14ac:dyDescent="0.35">
      <c r="A274" s="1" t="s">
        <v>952</v>
      </c>
      <c r="B274" s="1" t="s">
        <v>69</v>
      </c>
      <c r="C274" s="1" t="s">
        <v>42</v>
      </c>
      <c r="D274" s="1" t="str">
        <f>IF(MOD(MID(pesele__210[[#This Row],[PESEL]], 10, 1), 2) = 0, "k", "m")</f>
        <v>m</v>
      </c>
      <c r="E274" s="1" t="str">
        <f>CONCATENATE(LEFT(pesele__210[[#This Row],[Imie]],1),LEFT(pesele__210[[#This Row],[Nazwisko]], 3),RIGHT(pesele__210[[#This Row],[PESEL]], 1))</f>
        <v>MKam6</v>
      </c>
      <c r="F274" s="1">
        <f>COUNTIF($E$2:$E$495, pesele__210[[#This Row],[id]])</f>
        <v>1</v>
      </c>
    </row>
    <row r="275" spans="1:6" hidden="1" x14ac:dyDescent="0.35">
      <c r="A275" s="1" t="s">
        <v>901</v>
      </c>
      <c r="B275" s="1" t="s">
        <v>384</v>
      </c>
      <c r="C275" s="1" t="s">
        <v>214</v>
      </c>
      <c r="D275" s="1" t="str">
        <f>IF(MOD(MID(pesele__210[[#This Row],[PESEL]], 10, 1), 2) = 0, "k", "m")</f>
        <v>k</v>
      </c>
      <c r="E275" s="1" t="str">
        <f>CONCATENATE(LEFT(pesele__210[[#This Row],[Imie]],1),LEFT(pesele__210[[#This Row],[Nazwisko]], 3),RIGHT(pesele__210[[#This Row],[PESEL]], 1))</f>
        <v>MKar4</v>
      </c>
      <c r="F275" s="1">
        <f>COUNTIF($E$2:$E$495, pesele__210[[#This Row],[id]])</f>
        <v>1</v>
      </c>
    </row>
    <row r="276" spans="1:6" hidden="1" x14ac:dyDescent="0.35">
      <c r="A276" s="1" t="s">
        <v>968</v>
      </c>
      <c r="B276" s="1" t="s">
        <v>453</v>
      </c>
      <c r="C276" s="1" t="s">
        <v>214</v>
      </c>
      <c r="D276" s="1" t="str">
        <f>IF(MOD(MID(pesele__210[[#This Row],[PESEL]], 10, 1), 2) = 0, "k", "m")</f>
        <v>k</v>
      </c>
      <c r="E276" s="1" t="str">
        <f>CONCATENATE(LEFT(pesele__210[[#This Row],[Imie]],1),LEFT(pesele__210[[#This Row],[Nazwisko]], 3),RIGHT(pesele__210[[#This Row],[PESEL]], 1))</f>
        <v>MKar6</v>
      </c>
      <c r="F276" s="1">
        <f>COUNTIF($E$2:$E$495, pesele__210[[#This Row],[id]])</f>
        <v>1</v>
      </c>
    </row>
    <row r="277" spans="1:6" hidden="1" x14ac:dyDescent="0.35">
      <c r="A277" s="1" t="s">
        <v>769</v>
      </c>
      <c r="B277" s="1" t="s">
        <v>224</v>
      </c>
      <c r="C277" s="1" t="s">
        <v>214</v>
      </c>
      <c r="D277" s="1" t="str">
        <f>IF(MOD(MID(pesele__210[[#This Row],[PESEL]], 10, 1), 2) = 0, "k", "m")</f>
        <v>k</v>
      </c>
      <c r="E277" s="1" t="str">
        <f>CONCATENATE(LEFT(pesele__210[[#This Row],[Imie]],1),LEFT(pesele__210[[#This Row],[Nazwisko]], 3),RIGHT(pesele__210[[#This Row],[PESEL]], 1))</f>
        <v>MKat0</v>
      </c>
      <c r="F277" s="1">
        <f>COUNTIF($E$2:$E$495, pesele__210[[#This Row],[id]])</f>
        <v>1</v>
      </c>
    </row>
    <row r="278" spans="1:6" hidden="1" x14ac:dyDescent="0.35">
      <c r="A278" s="1" t="s">
        <v>763</v>
      </c>
      <c r="B278" s="1" t="s">
        <v>213</v>
      </c>
      <c r="C278" s="1" t="s">
        <v>214</v>
      </c>
      <c r="D278" s="1" t="str">
        <f>IF(MOD(MID(pesele__210[[#This Row],[PESEL]], 10, 1), 2) = 0, "k", "m")</f>
        <v>k</v>
      </c>
      <c r="E278" s="1" t="str">
        <f>CONCATENATE(LEFT(pesele__210[[#This Row],[Imie]],1),LEFT(pesele__210[[#This Row],[Nazwisko]], 3),RIGHT(pesele__210[[#This Row],[PESEL]], 1))</f>
        <v>MKec5</v>
      </c>
      <c r="F278" s="1">
        <f>COUNTIF($E$2:$E$495, pesele__210[[#This Row],[id]])</f>
        <v>1</v>
      </c>
    </row>
    <row r="279" spans="1:6" hidden="1" x14ac:dyDescent="0.35">
      <c r="A279" s="1" t="s">
        <v>947</v>
      </c>
      <c r="B279" s="1" t="s">
        <v>431</v>
      </c>
      <c r="C279" s="1" t="s">
        <v>214</v>
      </c>
      <c r="D279" s="1" t="str">
        <f>IF(MOD(MID(pesele__210[[#This Row],[PESEL]], 10, 1), 2) = 0, "k", "m")</f>
        <v>k</v>
      </c>
      <c r="E279" s="1" t="str">
        <f>CONCATENATE(LEFT(pesele__210[[#This Row],[Imie]],1),LEFT(pesele__210[[#This Row],[Nazwisko]], 3),RIGHT(pesele__210[[#This Row],[PESEL]], 1))</f>
        <v>MKem0</v>
      </c>
      <c r="F279" s="1">
        <f>COUNTIF($E$2:$E$495, pesele__210[[#This Row],[id]])</f>
        <v>1</v>
      </c>
    </row>
    <row r="280" spans="1:6" hidden="1" x14ac:dyDescent="0.35">
      <c r="A280" s="1" t="s">
        <v>898</v>
      </c>
      <c r="B280" s="1" t="s">
        <v>380</v>
      </c>
      <c r="C280" s="1" t="s">
        <v>214</v>
      </c>
      <c r="D280" s="1" t="str">
        <f>IF(MOD(MID(pesele__210[[#This Row],[PESEL]], 10, 1), 2) = 0, "k", "m")</f>
        <v>k</v>
      </c>
      <c r="E280" s="1" t="str">
        <f>CONCATENATE(LEFT(pesele__210[[#This Row],[Imie]],1),LEFT(pesele__210[[#This Row],[Nazwisko]], 3),RIGHT(pesele__210[[#This Row],[PESEL]], 1))</f>
        <v>MKie2</v>
      </c>
      <c r="F280" s="1">
        <f>COUNTIF($E$2:$E$495, pesele__210[[#This Row],[id]])</f>
        <v>1</v>
      </c>
    </row>
    <row r="281" spans="1:6" hidden="1" x14ac:dyDescent="0.35">
      <c r="A281" s="1" t="s">
        <v>971</v>
      </c>
      <c r="B281" s="1" t="s">
        <v>456</v>
      </c>
      <c r="C281" s="1" t="s">
        <v>70</v>
      </c>
      <c r="D281" s="1" t="str">
        <f>IF(MOD(MID(pesele__210[[#This Row],[PESEL]], 10, 1), 2) = 0, "k", "m")</f>
        <v>m</v>
      </c>
      <c r="E281" s="1" t="str">
        <f>CONCATENATE(LEFT(pesele__210[[#This Row],[Imie]],1),LEFT(pesele__210[[#This Row],[Nazwisko]], 3),RIGHT(pesele__210[[#This Row],[PESEL]], 1))</f>
        <v>MKie8</v>
      </c>
      <c r="F281" s="1">
        <f>COUNTIF($E$2:$E$495, pesele__210[[#This Row],[id]])</f>
        <v>1</v>
      </c>
    </row>
    <row r="282" spans="1:6" hidden="1" x14ac:dyDescent="0.35">
      <c r="A282" s="1" t="s">
        <v>735</v>
      </c>
      <c r="B282" s="1" t="s">
        <v>171</v>
      </c>
      <c r="C282" s="1" t="s">
        <v>172</v>
      </c>
      <c r="D282" s="1" t="str">
        <f>IF(MOD(MID(pesele__210[[#This Row],[PESEL]], 10, 1), 2) = 0, "k", "m")</f>
        <v>k</v>
      </c>
      <c r="E282" s="1" t="str">
        <f>CONCATENATE(LEFT(pesele__210[[#This Row],[Imie]],1),LEFT(pesele__210[[#This Row],[Nazwisko]], 3),RIGHT(pesele__210[[#This Row],[PESEL]], 1))</f>
        <v>MKil7</v>
      </c>
      <c r="F282" s="1">
        <f>COUNTIF($E$2:$E$495, pesele__210[[#This Row],[id]])</f>
        <v>1</v>
      </c>
    </row>
    <row r="283" spans="1:6" hidden="1" x14ac:dyDescent="0.35">
      <c r="A283" s="1" t="s">
        <v>953</v>
      </c>
      <c r="B283" s="1" t="s">
        <v>436</v>
      </c>
      <c r="C283" s="1" t="s">
        <v>172</v>
      </c>
      <c r="D283" s="1" t="str">
        <f>IF(MOD(MID(pesele__210[[#This Row],[PESEL]], 10, 1), 2) = 0, "k", "m")</f>
        <v>k</v>
      </c>
      <c r="E283" s="1" t="str">
        <f>CONCATENATE(LEFT(pesele__210[[#This Row],[Imie]],1),LEFT(pesele__210[[#This Row],[Nazwisko]], 3),RIGHT(pesele__210[[#This Row],[PESEL]], 1))</f>
        <v>MKir0</v>
      </c>
      <c r="F283" s="1">
        <f>COUNTIF($E$2:$E$495, pesele__210[[#This Row],[id]])</f>
        <v>1</v>
      </c>
    </row>
    <row r="284" spans="1:6" hidden="1" x14ac:dyDescent="0.35">
      <c r="A284" s="1" t="s">
        <v>864</v>
      </c>
      <c r="B284" s="1" t="s">
        <v>342</v>
      </c>
      <c r="C284" s="1" t="s">
        <v>70</v>
      </c>
      <c r="D284" s="1" t="str">
        <f>IF(MOD(MID(pesele__210[[#This Row],[PESEL]], 10, 1), 2) = 0, "k", "m")</f>
        <v>m</v>
      </c>
      <c r="E284" s="1" t="str">
        <f>CONCATENATE(LEFT(pesele__210[[#This Row],[Imie]],1),LEFT(pesele__210[[#This Row],[Nazwisko]], 3),RIGHT(pesele__210[[#This Row],[PESEL]], 1))</f>
        <v>MKir2</v>
      </c>
      <c r="F284" s="1">
        <f>COUNTIF($E$2:$E$495, pesele__210[[#This Row],[id]])</f>
        <v>1</v>
      </c>
    </row>
    <row r="285" spans="1:6" hidden="1" x14ac:dyDescent="0.35">
      <c r="A285" s="1" t="s">
        <v>959</v>
      </c>
      <c r="B285" s="1" t="s">
        <v>436</v>
      </c>
      <c r="C285" s="1" t="s">
        <v>70</v>
      </c>
      <c r="D285" s="1" t="str">
        <f>IF(MOD(MID(pesele__210[[#This Row],[PESEL]], 10, 1), 2) = 0, "k", "m")</f>
        <v>m</v>
      </c>
      <c r="E285" s="1" t="str">
        <f>CONCATENATE(LEFT(pesele__210[[#This Row],[Imie]],1),LEFT(pesele__210[[#This Row],[Nazwisko]], 3),RIGHT(pesele__210[[#This Row],[PESEL]], 1))</f>
        <v>MKir3</v>
      </c>
      <c r="F285" s="1">
        <f>COUNTIF($E$2:$E$495, pesele__210[[#This Row],[id]])</f>
        <v>1</v>
      </c>
    </row>
    <row r="286" spans="1:6" hidden="1" x14ac:dyDescent="0.35">
      <c r="A286" s="1" t="s">
        <v>929</v>
      </c>
      <c r="B286" s="1" t="s">
        <v>414</v>
      </c>
      <c r="C286" s="1" t="s">
        <v>70</v>
      </c>
      <c r="D286" s="1" t="str">
        <f>IF(MOD(MID(pesele__210[[#This Row],[PESEL]], 10, 1), 2) = 0, "k", "m")</f>
        <v>m</v>
      </c>
      <c r="E286" s="1" t="str">
        <f>CONCATENATE(LEFT(pesele__210[[#This Row],[Imie]],1),LEFT(pesele__210[[#This Row],[Nazwisko]], 3),RIGHT(pesele__210[[#This Row],[PESEL]], 1))</f>
        <v>MKis3</v>
      </c>
      <c r="F286" s="1">
        <f>COUNTIF($E$2:$E$495, pesele__210[[#This Row],[id]])</f>
        <v>1</v>
      </c>
    </row>
    <row r="287" spans="1:6" hidden="1" x14ac:dyDescent="0.35">
      <c r="A287" s="1" t="s">
        <v>927</v>
      </c>
      <c r="B287" s="1" t="s">
        <v>412</v>
      </c>
      <c r="C287" s="1" t="s">
        <v>70</v>
      </c>
      <c r="D287" s="1" t="str">
        <f>IF(MOD(MID(pesele__210[[#This Row],[PESEL]], 10, 1), 2) = 0, "k", "m")</f>
        <v>m</v>
      </c>
      <c r="E287" s="1" t="str">
        <f>CONCATENATE(LEFT(pesele__210[[#This Row],[Imie]],1),LEFT(pesele__210[[#This Row],[Nazwisko]], 3),RIGHT(pesele__210[[#This Row],[PESEL]], 1))</f>
        <v>MKis4</v>
      </c>
      <c r="F287" s="1">
        <f>COUNTIF($E$2:$E$495, pesele__210[[#This Row],[id]])</f>
        <v>1</v>
      </c>
    </row>
    <row r="288" spans="1:6" hidden="1" x14ac:dyDescent="0.35">
      <c r="A288" s="1" t="s">
        <v>762</v>
      </c>
      <c r="B288" s="1" t="s">
        <v>212</v>
      </c>
      <c r="C288" s="1" t="s">
        <v>70</v>
      </c>
      <c r="D288" s="1" t="str">
        <f>IF(MOD(MID(pesele__210[[#This Row],[PESEL]], 10, 1), 2) = 0, "k", "m")</f>
        <v>m</v>
      </c>
      <c r="E288" s="1" t="str">
        <f>CONCATENATE(LEFT(pesele__210[[#This Row],[Imie]],1),LEFT(pesele__210[[#This Row],[Nazwisko]], 3),RIGHT(pesele__210[[#This Row],[PESEL]], 1))</f>
        <v>MKiz4</v>
      </c>
      <c r="F288" s="1">
        <f>COUNTIF($E$2:$E$495, pesele__210[[#This Row],[id]])</f>
        <v>1</v>
      </c>
    </row>
    <row r="289" spans="1:6" hidden="1" x14ac:dyDescent="0.35">
      <c r="A289" s="1" t="s">
        <v>863</v>
      </c>
      <c r="B289" s="1" t="s">
        <v>341</v>
      </c>
      <c r="C289" s="1" t="s">
        <v>172</v>
      </c>
      <c r="D289" s="1" t="str">
        <f>IF(MOD(MID(pesele__210[[#This Row],[PESEL]], 10, 1), 2) = 0, "k", "m")</f>
        <v>k</v>
      </c>
      <c r="E289" s="1" t="str">
        <f>CONCATENATE(LEFT(pesele__210[[#This Row],[Imie]],1),LEFT(pesele__210[[#This Row],[Nazwisko]], 3),RIGHT(pesele__210[[#This Row],[PESEL]], 1))</f>
        <v>MKla6</v>
      </c>
      <c r="F289" s="1">
        <f>COUNTIF($E$2:$E$495, pesele__210[[#This Row],[id]])</f>
        <v>1</v>
      </c>
    </row>
    <row r="290" spans="1:6" hidden="1" x14ac:dyDescent="0.35">
      <c r="A290" s="1" t="s">
        <v>1077</v>
      </c>
      <c r="B290" s="1" t="s">
        <v>581</v>
      </c>
      <c r="C290" s="1" t="s">
        <v>172</v>
      </c>
      <c r="D290" s="1" t="str">
        <f>IF(MOD(MID(pesele__210[[#This Row],[PESEL]], 10, 1), 2) = 0, "k", "m")</f>
        <v>k</v>
      </c>
      <c r="E290" s="1" t="str">
        <f>CONCATENATE(LEFT(pesele__210[[#This Row],[Imie]],1),LEFT(pesele__210[[#This Row],[Nazwisko]], 3),RIGHT(pesele__210[[#This Row],[PESEL]], 1))</f>
        <v>MKle3</v>
      </c>
      <c r="F290" s="1">
        <f>COUNTIF($E$2:$E$495, pesele__210[[#This Row],[id]])</f>
        <v>1</v>
      </c>
    </row>
    <row r="291" spans="1:6" hidden="1" x14ac:dyDescent="0.35">
      <c r="A291" s="1" t="s">
        <v>1107</v>
      </c>
      <c r="B291" s="1" t="s">
        <v>613</v>
      </c>
      <c r="C291" s="1" t="s">
        <v>172</v>
      </c>
      <c r="D291" s="1" t="str">
        <f>IF(MOD(MID(pesele__210[[#This Row],[PESEL]], 10, 1), 2) = 0, "k", "m")</f>
        <v>k</v>
      </c>
      <c r="E291" s="1" t="str">
        <f>CONCATENATE(LEFT(pesele__210[[#This Row],[Imie]],1),LEFT(pesele__210[[#This Row],[Nazwisko]], 3),RIGHT(pesele__210[[#This Row],[PESEL]], 1))</f>
        <v>MKle8</v>
      </c>
      <c r="F291" s="1">
        <f>COUNTIF($E$2:$E$495, pesele__210[[#This Row],[id]])</f>
        <v>1</v>
      </c>
    </row>
    <row r="292" spans="1:6" hidden="1" x14ac:dyDescent="0.35">
      <c r="A292" s="1" t="s">
        <v>661</v>
      </c>
      <c r="B292" s="1" t="s">
        <v>53</v>
      </c>
      <c r="C292" s="1" t="s">
        <v>54</v>
      </c>
      <c r="D292" s="1" t="str">
        <f>IF(MOD(MID(pesele__210[[#This Row],[PESEL]], 10, 1), 2) = 0, "k", "m")</f>
        <v>k</v>
      </c>
      <c r="E292" s="1" t="str">
        <f>CONCATENATE(LEFT(pesele__210[[#This Row],[Imie]],1),LEFT(pesele__210[[#This Row],[Nazwisko]], 3),RIGHT(pesele__210[[#This Row],[PESEL]], 1))</f>
        <v>MKlu0</v>
      </c>
      <c r="F292" s="1">
        <f>COUNTIF($E$2:$E$495, pesele__210[[#This Row],[id]])</f>
        <v>1</v>
      </c>
    </row>
    <row r="293" spans="1:6" hidden="1" x14ac:dyDescent="0.35">
      <c r="A293" s="1" t="s">
        <v>1087</v>
      </c>
      <c r="B293" s="1" t="s">
        <v>593</v>
      </c>
      <c r="C293" s="1" t="s">
        <v>54</v>
      </c>
      <c r="D293" s="1" t="str">
        <f>IF(MOD(MID(pesele__210[[#This Row],[PESEL]], 10, 1), 2) = 0, "k", "m")</f>
        <v>k</v>
      </c>
      <c r="E293" s="1" t="str">
        <f>CONCATENATE(LEFT(pesele__210[[#This Row],[Imie]],1),LEFT(pesele__210[[#This Row],[Nazwisko]], 3),RIGHT(pesele__210[[#This Row],[PESEL]], 1))</f>
        <v>MKlu2</v>
      </c>
      <c r="F293" s="1">
        <f>COUNTIF($E$2:$E$495, pesele__210[[#This Row],[id]])</f>
        <v>1</v>
      </c>
    </row>
    <row r="294" spans="1:6" hidden="1" x14ac:dyDescent="0.35">
      <c r="A294" s="1" t="s">
        <v>734</v>
      </c>
      <c r="B294" s="1" t="s">
        <v>169</v>
      </c>
      <c r="C294" s="1" t="s">
        <v>170</v>
      </c>
      <c r="D294" s="1" t="str">
        <f>IF(MOD(MID(pesele__210[[#This Row],[PESEL]], 10, 1), 2) = 0, "k", "m")</f>
        <v>k</v>
      </c>
      <c r="E294" s="1" t="str">
        <f>CONCATENATE(LEFT(pesele__210[[#This Row],[Imie]],1),LEFT(pesele__210[[#This Row],[Nazwisko]], 3),RIGHT(pesele__210[[#This Row],[PESEL]], 1))</f>
        <v>MKmi5</v>
      </c>
      <c r="F294" s="1">
        <f>COUNTIF($E$2:$E$495, pesele__210[[#This Row],[id]])</f>
        <v>1</v>
      </c>
    </row>
    <row r="295" spans="1:6" hidden="1" x14ac:dyDescent="0.35">
      <c r="A295" s="1" t="s">
        <v>926</v>
      </c>
      <c r="B295" s="1" t="s">
        <v>169</v>
      </c>
      <c r="C295" s="1" t="s">
        <v>51</v>
      </c>
      <c r="D295" s="1" t="str">
        <f>IF(MOD(MID(pesele__210[[#This Row],[PESEL]], 10, 1), 2) = 0, "k", "m")</f>
        <v>k</v>
      </c>
      <c r="E295" s="1" t="str">
        <f>CONCATENATE(LEFT(pesele__210[[#This Row],[Imie]],1),LEFT(pesele__210[[#This Row],[Nazwisko]], 3),RIGHT(pesele__210[[#This Row],[PESEL]], 1))</f>
        <v>MKmi6</v>
      </c>
      <c r="F295" s="1">
        <f>COUNTIF($E$2:$E$495, pesele__210[[#This Row],[id]])</f>
        <v>1</v>
      </c>
    </row>
    <row r="296" spans="1:6" hidden="1" x14ac:dyDescent="0.35">
      <c r="A296" s="1" t="s">
        <v>789</v>
      </c>
      <c r="B296" s="1" t="s">
        <v>249</v>
      </c>
      <c r="C296" s="1" t="s">
        <v>51</v>
      </c>
      <c r="D296" s="1" t="str">
        <f>IF(MOD(MID(pesele__210[[#This Row],[PESEL]], 10, 1), 2) = 0, "k", "m")</f>
        <v>k</v>
      </c>
      <c r="E296" s="1" t="str">
        <f>CONCATENATE(LEFT(pesele__210[[#This Row],[Imie]],1),LEFT(pesele__210[[#This Row],[Nazwisko]], 3),RIGHT(pesele__210[[#This Row],[PESEL]], 1))</f>
        <v>MKmi7</v>
      </c>
      <c r="F296" s="1">
        <f>COUNTIF($E$2:$E$495, pesele__210[[#This Row],[id]])</f>
        <v>1</v>
      </c>
    </row>
    <row r="297" spans="1:6" x14ac:dyDescent="0.35">
      <c r="A297" s="1" t="s">
        <v>745</v>
      </c>
      <c r="B297" s="1" t="s">
        <v>189</v>
      </c>
      <c r="C297" s="1" t="s">
        <v>51</v>
      </c>
      <c r="D297" s="1" t="str">
        <f>IF(MOD(MID(pesele__210[[#This Row],[PESEL]], 10, 1), 2) = 0, "k", "m")</f>
        <v>k</v>
      </c>
      <c r="E297" s="1" t="str">
        <f>CONCATENATE(LEFT(pesele__210[[#This Row],[Imie]],1),LEFT(pesele__210[[#This Row],[Nazwisko]], 3),RIGHT(pesele__210[[#This Row],[PESEL]], 1))</f>
        <v>MKoc9</v>
      </c>
      <c r="F297" s="1">
        <f>COUNTIF($E$2:$E$495, pesele__210[[#This Row],[id]])</f>
        <v>2</v>
      </c>
    </row>
    <row r="298" spans="1:6" x14ac:dyDescent="0.35">
      <c r="A298" s="1" t="s">
        <v>780</v>
      </c>
      <c r="B298" s="1" t="s">
        <v>238</v>
      </c>
      <c r="C298" s="1" t="s">
        <v>134</v>
      </c>
      <c r="D298" s="1" t="str">
        <f>IF(MOD(MID(pesele__210[[#This Row],[PESEL]], 10, 1), 2) = 0, "k", "m")</f>
        <v>k</v>
      </c>
      <c r="E298" s="1" t="str">
        <f>CONCATENATE(LEFT(pesele__210[[#This Row],[Imie]],1),LEFT(pesele__210[[#This Row],[Nazwisko]], 3),RIGHT(pesele__210[[#This Row],[PESEL]], 1))</f>
        <v>MKoc9</v>
      </c>
      <c r="F298" s="1">
        <f>COUNTIF($E$2:$E$495, pesele__210[[#This Row],[id]])</f>
        <v>2</v>
      </c>
    </row>
    <row r="299" spans="1:6" hidden="1" x14ac:dyDescent="0.35">
      <c r="A299" s="1" t="s">
        <v>1082</v>
      </c>
      <c r="B299" s="1" t="s">
        <v>586</v>
      </c>
      <c r="C299" s="1" t="s">
        <v>134</v>
      </c>
      <c r="D299" s="1" t="str">
        <f>IF(MOD(MID(pesele__210[[#This Row],[PESEL]], 10, 1), 2) = 0, "k", "m")</f>
        <v>k</v>
      </c>
      <c r="E299" s="1" t="str">
        <f>CONCATENATE(LEFT(pesele__210[[#This Row],[Imie]],1),LEFT(pesele__210[[#This Row],[Nazwisko]], 3),RIGHT(pesele__210[[#This Row],[PESEL]], 1))</f>
        <v>MKol3</v>
      </c>
      <c r="F299" s="1">
        <f>COUNTIF($E$2:$E$495, pesele__210[[#This Row],[id]])</f>
        <v>1</v>
      </c>
    </row>
    <row r="300" spans="1:6" hidden="1" x14ac:dyDescent="0.35">
      <c r="A300" s="1" t="s">
        <v>772</v>
      </c>
      <c r="B300" s="1" t="s">
        <v>227</v>
      </c>
      <c r="C300" s="1" t="s">
        <v>70</v>
      </c>
      <c r="D300" s="1" t="str">
        <f>IF(MOD(MID(pesele__210[[#This Row],[PESEL]], 10, 1), 2) = 0, "k", "m")</f>
        <v>m</v>
      </c>
      <c r="E300" s="1" t="str">
        <f>CONCATENATE(LEFT(pesele__210[[#This Row],[Imie]],1),LEFT(pesele__210[[#This Row],[Nazwisko]], 3),RIGHT(pesele__210[[#This Row],[PESEL]], 1))</f>
        <v>MKom1</v>
      </c>
      <c r="F300" s="1">
        <f>COUNTIF($E$2:$E$495, pesele__210[[#This Row],[id]])</f>
        <v>1</v>
      </c>
    </row>
    <row r="301" spans="1:6" hidden="1" x14ac:dyDescent="0.35">
      <c r="A301" s="1" t="s">
        <v>690</v>
      </c>
      <c r="B301" s="1" t="s">
        <v>97</v>
      </c>
      <c r="C301" s="1" t="s">
        <v>98</v>
      </c>
      <c r="D301" s="1" t="str">
        <f>IF(MOD(MID(pesele__210[[#This Row],[PESEL]], 10, 1), 2) = 0, "k", "m")</f>
        <v>m</v>
      </c>
      <c r="E301" s="1" t="str">
        <f>CONCATENATE(LEFT(pesele__210[[#This Row],[Imie]],1),LEFT(pesele__210[[#This Row],[Nazwisko]], 3),RIGHT(pesele__210[[#This Row],[PESEL]], 1))</f>
        <v>MKop6</v>
      </c>
      <c r="F301" s="1">
        <f>COUNTIF($E$2:$E$495, pesele__210[[#This Row],[id]])</f>
        <v>1</v>
      </c>
    </row>
    <row r="302" spans="1:6" hidden="1" x14ac:dyDescent="0.35">
      <c r="A302" s="1" t="s">
        <v>931</v>
      </c>
      <c r="B302" s="1" t="s">
        <v>415</v>
      </c>
      <c r="C302" s="1" t="s">
        <v>98</v>
      </c>
      <c r="D302" s="1" t="str">
        <f>IF(MOD(MID(pesele__210[[#This Row],[PESEL]], 10, 1), 2) = 0, "k", "m")</f>
        <v>m</v>
      </c>
      <c r="E302" s="1" t="str">
        <f>CONCATENATE(LEFT(pesele__210[[#This Row],[Imie]],1),LEFT(pesele__210[[#This Row],[Nazwisko]], 3),RIGHT(pesele__210[[#This Row],[PESEL]], 1))</f>
        <v>MKop7</v>
      </c>
      <c r="F302" s="1">
        <f>COUNTIF($E$2:$E$495, pesele__210[[#This Row],[id]])</f>
        <v>1</v>
      </c>
    </row>
    <row r="303" spans="1:6" x14ac:dyDescent="0.35">
      <c r="A303" s="1" t="s">
        <v>668</v>
      </c>
      <c r="B303" s="1" t="s">
        <v>66</v>
      </c>
      <c r="C303" s="1" t="s">
        <v>12</v>
      </c>
      <c r="D303" s="1" t="str">
        <f>IF(MOD(MID(pesele__210[[#This Row],[PESEL]], 10, 1), 2) = 0, "k", "m")</f>
        <v>m</v>
      </c>
      <c r="E303" s="1" t="str">
        <f>CONCATENATE(LEFT(pesele__210[[#This Row],[Imie]],1),LEFT(pesele__210[[#This Row],[Nazwisko]], 3),RIGHT(pesele__210[[#This Row],[PESEL]], 1))</f>
        <v>MKor0</v>
      </c>
      <c r="F303" s="1">
        <f>COUNTIF($E$2:$E$495, pesele__210[[#This Row],[id]])</f>
        <v>2</v>
      </c>
    </row>
    <row r="304" spans="1:6" x14ac:dyDescent="0.35">
      <c r="A304" s="1" t="s">
        <v>1104</v>
      </c>
      <c r="B304" s="1" t="s">
        <v>609</v>
      </c>
      <c r="C304" s="1" t="s">
        <v>12</v>
      </c>
      <c r="D304" s="1" t="str">
        <f>IF(MOD(MID(pesele__210[[#This Row],[PESEL]], 10, 1), 2) = 0, "k", "m")</f>
        <v>m</v>
      </c>
      <c r="E304" s="1" t="str">
        <f>CONCATENATE(LEFT(pesele__210[[#This Row],[Imie]],1),LEFT(pesele__210[[#This Row],[Nazwisko]], 3),RIGHT(pesele__210[[#This Row],[PESEL]], 1))</f>
        <v>MKor0</v>
      </c>
      <c r="F304" s="1">
        <f>COUNTIF($E$2:$E$495, pesele__210[[#This Row],[id]])</f>
        <v>2</v>
      </c>
    </row>
    <row r="305" spans="1:6" hidden="1" x14ac:dyDescent="0.35">
      <c r="A305" s="1" t="s">
        <v>715</v>
      </c>
      <c r="B305" s="1" t="s">
        <v>52</v>
      </c>
      <c r="C305" s="1" t="s">
        <v>12</v>
      </c>
      <c r="D305" s="1" t="str">
        <f>IF(MOD(MID(pesele__210[[#This Row],[PESEL]], 10, 1), 2) = 0, "k", "m")</f>
        <v>m</v>
      </c>
      <c r="E305" s="1" t="str">
        <f>CONCATENATE(LEFT(pesele__210[[#This Row],[Imie]],1),LEFT(pesele__210[[#This Row],[Nazwisko]], 3),RIGHT(pesele__210[[#This Row],[PESEL]], 1))</f>
        <v>MKor3</v>
      </c>
      <c r="F305" s="1">
        <f>COUNTIF($E$2:$E$495, pesele__210[[#This Row],[id]])</f>
        <v>1</v>
      </c>
    </row>
    <row r="306" spans="1:6" hidden="1" x14ac:dyDescent="0.35">
      <c r="A306" s="1" t="s">
        <v>660</v>
      </c>
      <c r="B306" s="1" t="s">
        <v>52</v>
      </c>
      <c r="C306" s="1" t="s">
        <v>26</v>
      </c>
      <c r="D306" s="1" t="str">
        <f>IF(MOD(MID(pesele__210[[#This Row],[PESEL]], 10, 1), 2) = 0, "k", "m")</f>
        <v>m</v>
      </c>
      <c r="E306" s="1" t="str">
        <f>CONCATENATE(LEFT(pesele__210[[#This Row],[Imie]],1),LEFT(pesele__210[[#This Row],[Nazwisko]], 3),RIGHT(pesele__210[[#This Row],[PESEL]], 1))</f>
        <v>MKor4</v>
      </c>
      <c r="F306" s="1">
        <f>COUNTIF($E$2:$E$495, pesele__210[[#This Row],[id]])</f>
        <v>1</v>
      </c>
    </row>
    <row r="307" spans="1:6" hidden="1" x14ac:dyDescent="0.35">
      <c r="A307" s="1" t="s">
        <v>712</v>
      </c>
      <c r="B307" s="1" t="s">
        <v>133</v>
      </c>
      <c r="C307" s="1" t="s">
        <v>134</v>
      </c>
      <c r="D307" s="1" t="str">
        <f>IF(MOD(MID(pesele__210[[#This Row],[PESEL]], 10, 1), 2) = 0, "k", "m")</f>
        <v>k</v>
      </c>
      <c r="E307" s="1" t="str">
        <f>CONCATENATE(LEFT(pesele__210[[#This Row],[Imie]],1),LEFT(pesele__210[[#This Row],[Nazwisko]], 3),RIGHT(pesele__210[[#This Row],[PESEL]], 1))</f>
        <v>MKor5</v>
      </c>
      <c r="F307" s="1">
        <f>COUNTIF($E$2:$E$495, pesele__210[[#This Row],[id]])</f>
        <v>1</v>
      </c>
    </row>
    <row r="308" spans="1:6" hidden="1" x14ac:dyDescent="0.35">
      <c r="A308" s="1" t="s">
        <v>1112</v>
      </c>
      <c r="B308" s="1" t="s">
        <v>619</v>
      </c>
      <c r="C308" s="1" t="s">
        <v>87</v>
      </c>
      <c r="D308" s="1" t="str">
        <f>IF(MOD(MID(pesele__210[[#This Row],[PESEL]], 10, 1), 2) = 0, "k", "m")</f>
        <v>k</v>
      </c>
      <c r="E308" s="1" t="str">
        <f>CONCATENATE(LEFT(pesele__210[[#This Row],[Imie]],1),LEFT(pesele__210[[#This Row],[Nazwisko]], 3),RIGHT(pesele__210[[#This Row],[PESEL]], 1))</f>
        <v>MKor9</v>
      </c>
      <c r="F308" s="1">
        <f>COUNTIF($E$2:$E$495, pesele__210[[#This Row],[id]])</f>
        <v>1</v>
      </c>
    </row>
    <row r="309" spans="1:6" hidden="1" x14ac:dyDescent="0.35">
      <c r="A309" s="1" t="s">
        <v>1011</v>
      </c>
      <c r="B309" s="1" t="s">
        <v>508</v>
      </c>
      <c r="C309" s="1" t="s">
        <v>12</v>
      </c>
      <c r="D309" s="1" t="str">
        <f>IF(MOD(MID(pesele__210[[#This Row],[PESEL]], 10, 1), 2) = 0, "k", "m")</f>
        <v>m</v>
      </c>
      <c r="E309" s="1" t="str">
        <f>CONCATENATE(LEFT(pesele__210[[#This Row],[Imie]],1),LEFT(pesele__210[[#This Row],[Nazwisko]], 3),RIGHT(pesele__210[[#This Row],[PESEL]], 1))</f>
        <v>MKos0</v>
      </c>
      <c r="F309" s="1">
        <f>COUNTIF($E$2:$E$495, pesele__210[[#This Row],[id]])</f>
        <v>1</v>
      </c>
    </row>
    <row r="310" spans="1:6" hidden="1" x14ac:dyDescent="0.35">
      <c r="A310" s="1" t="s">
        <v>878</v>
      </c>
      <c r="B310" s="1" t="s">
        <v>356</v>
      </c>
      <c r="C310" s="1" t="s">
        <v>87</v>
      </c>
      <c r="D310" s="1" t="str">
        <f>IF(MOD(MID(pesele__210[[#This Row],[PESEL]], 10, 1), 2) = 0, "k", "m")</f>
        <v>k</v>
      </c>
      <c r="E310" s="1" t="str">
        <f>CONCATENATE(LEFT(pesele__210[[#This Row],[Imie]],1),LEFT(pesele__210[[#This Row],[Nazwisko]], 3),RIGHT(pesele__210[[#This Row],[PESEL]], 1))</f>
        <v>MKos5</v>
      </c>
      <c r="F310" s="1">
        <f>COUNTIF($E$2:$E$495, pesele__210[[#This Row],[id]])</f>
        <v>1</v>
      </c>
    </row>
    <row r="311" spans="1:6" hidden="1" x14ac:dyDescent="0.35">
      <c r="A311" s="1" t="s">
        <v>682</v>
      </c>
      <c r="B311" s="1" t="s">
        <v>50</v>
      </c>
      <c r="C311" s="1" t="s">
        <v>87</v>
      </c>
      <c r="D311" s="1" t="str">
        <f>IF(MOD(MID(pesele__210[[#This Row],[PESEL]], 10, 1), 2) = 0, "k", "m")</f>
        <v>k</v>
      </c>
      <c r="E311" s="1" t="str">
        <f>CONCATENATE(LEFT(pesele__210[[#This Row],[Imie]],1),LEFT(pesele__210[[#This Row],[Nazwisko]], 3),RIGHT(pesele__210[[#This Row],[PESEL]], 1))</f>
        <v>MKos7</v>
      </c>
      <c r="F311" s="1">
        <f>COUNTIF($E$2:$E$495, pesele__210[[#This Row],[id]])</f>
        <v>1</v>
      </c>
    </row>
    <row r="312" spans="1:6" hidden="1" x14ac:dyDescent="0.35">
      <c r="A312" s="1" t="s">
        <v>659</v>
      </c>
      <c r="B312" s="1" t="s">
        <v>50</v>
      </c>
      <c r="C312" s="1" t="s">
        <v>51</v>
      </c>
      <c r="D312" s="1" t="str">
        <f>IF(MOD(MID(pesele__210[[#This Row],[PESEL]], 10, 1), 2) = 0, "k", "m")</f>
        <v>k</v>
      </c>
      <c r="E312" s="1" t="str">
        <f>CONCATENATE(LEFT(pesele__210[[#This Row],[Imie]],1),LEFT(pesele__210[[#This Row],[Nazwisko]], 3),RIGHT(pesele__210[[#This Row],[PESEL]], 1))</f>
        <v>MKos8</v>
      </c>
      <c r="F312" s="1">
        <f>COUNTIF($E$2:$E$495, pesele__210[[#This Row],[id]])</f>
        <v>1</v>
      </c>
    </row>
    <row r="313" spans="1:6" hidden="1" x14ac:dyDescent="0.35">
      <c r="A313" s="1" t="s">
        <v>726</v>
      </c>
      <c r="B313" s="1" t="s">
        <v>154</v>
      </c>
      <c r="C313" s="1" t="s">
        <v>155</v>
      </c>
      <c r="D313" s="1" t="str">
        <f>IF(MOD(MID(pesele__210[[#This Row],[PESEL]], 10, 1), 2) = 0, "k", "m")</f>
        <v>k</v>
      </c>
      <c r="E313" s="1" t="str">
        <f>CONCATENATE(LEFT(pesele__210[[#This Row],[Imie]],1),LEFT(pesele__210[[#This Row],[Nazwisko]], 3),RIGHT(pesele__210[[#This Row],[PESEL]], 1))</f>
        <v>MKot8</v>
      </c>
      <c r="F313" s="1">
        <f>COUNTIF($E$2:$E$495, pesele__210[[#This Row],[id]])</f>
        <v>1</v>
      </c>
    </row>
    <row r="314" spans="1:6" hidden="1" x14ac:dyDescent="0.35">
      <c r="A314" s="1" t="s">
        <v>865</v>
      </c>
      <c r="B314" s="1" t="s">
        <v>343</v>
      </c>
      <c r="C314" s="1" t="s">
        <v>12</v>
      </c>
      <c r="D314" s="1" t="str">
        <f>IF(MOD(MID(pesele__210[[#This Row],[PESEL]], 10, 1), 2) = 0, "k", "m")</f>
        <v>m</v>
      </c>
      <c r="E314" s="1" t="str">
        <f>CONCATENATE(LEFT(pesele__210[[#This Row],[Imie]],1),LEFT(pesele__210[[#This Row],[Nazwisko]], 3),RIGHT(pesele__210[[#This Row],[PESEL]], 1))</f>
        <v>MKow0</v>
      </c>
      <c r="F314" s="1">
        <f>COUNTIF($E$2:$E$495, pesele__210[[#This Row],[id]])</f>
        <v>1</v>
      </c>
    </row>
    <row r="315" spans="1:6" hidden="1" x14ac:dyDescent="0.35">
      <c r="A315" s="1" t="s">
        <v>985</v>
      </c>
      <c r="B315" s="1" t="s">
        <v>473</v>
      </c>
      <c r="C315" s="1" t="s">
        <v>12</v>
      </c>
      <c r="D315" s="1" t="str">
        <f>IF(MOD(MID(pesele__210[[#This Row],[PESEL]], 10, 1), 2) = 0, "k", "m")</f>
        <v>m</v>
      </c>
      <c r="E315" s="1" t="str">
        <f>CONCATENATE(LEFT(pesele__210[[#This Row],[Imie]],1),LEFT(pesele__210[[#This Row],[Nazwisko]], 3),RIGHT(pesele__210[[#This Row],[PESEL]], 1))</f>
        <v>MKow2</v>
      </c>
      <c r="F315" s="1">
        <f>COUNTIF($E$2:$E$495, pesele__210[[#This Row],[id]])</f>
        <v>1</v>
      </c>
    </row>
    <row r="316" spans="1:6" x14ac:dyDescent="0.35">
      <c r="A316" s="1" t="s">
        <v>768</v>
      </c>
      <c r="B316" s="1" t="s">
        <v>222</v>
      </c>
      <c r="C316" s="1" t="s">
        <v>223</v>
      </c>
      <c r="D316" s="1" t="str">
        <f>IF(MOD(MID(pesele__210[[#This Row],[PESEL]], 10, 1), 2) = 0, "k", "m")</f>
        <v>k</v>
      </c>
      <c r="E316" s="1" t="str">
        <f>CONCATENATE(LEFT(pesele__210[[#This Row],[Imie]],1),LEFT(pesele__210[[#This Row],[Nazwisko]], 3),RIGHT(pesele__210[[#This Row],[PESEL]], 1))</f>
        <v>MKow4</v>
      </c>
      <c r="F316" s="1">
        <f>COUNTIF($E$2:$E$495, pesele__210[[#This Row],[id]])</f>
        <v>4</v>
      </c>
    </row>
    <row r="317" spans="1:6" x14ac:dyDescent="0.35">
      <c r="A317" s="1" t="s">
        <v>976</v>
      </c>
      <c r="B317" s="1" t="s">
        <v>461</v>
      </c>
      <c r="C317" s="1" t="s">
        <v>223</v>
      </c>
      <c r="D317" s="1" t="str">
        <f>IF(MOD(MID(pesele__210[[#This Row],[PESEL]], 10, 1), 2) = 0, "k", "m")</f>
        <v>k</v>
      </c>
      <c r="E317" s="1" t="str">
        <f>CONCATENATE(LEFT(pesele__210[[#This Row],[Imie]],1),LEFT(pesele__210[[#This Row],[Nazwisko]], 3),RIGHT(pesele__210[[#This Row],[PESEL]], 1))</f>
        <v>MKow4</v>
      </c>
      <c r="F317" s="1">
        <f>COUNTIF($E$2:$E$495, pesele__210[[#This Row],[id]])</f>
        <v>4</v>
      </c>
    </row>
    <row r="318" spans="1:6" x14ac:dyDescent="0.35">
      <c r="A318" s="1" t="s">
        <v>1012</v>
      </c>
      <c r="B318" s="1" t="s">
        <v>509</v>
      </c>
      <c r="C318" s="1" t="s">
        <v>223</v>
      </c>
      <c r="D318" s="1" t="str">
        <f>IF(MOD(MID(pesele__210[[#This Row],[PESEL]], 10, 1), 2) = 0, "k", "m")</f>
        <v>k</v>
      </c>
      <c r="E318" s="1" t="str">
        <f>CONCATENATE(LEFT(pesele__210[[#This Row],[Imie]],1),LEFT(pesele__210[[#This Row],[Nazwisko]], 3),RIGHT(pesele__210[[#This Row],[PESEL]], 1))</f>
        <v>MKow4</v>
      </c>
      <c r="F318" s="1">
        <f>COUNTIF($E$2:$E$495, pesele__210[[#This Row],[id]])</f>
        <v>4</v>
      </c>
    </row>
    <row r="319" spans="1:6" x14ac:dyDescent="0.35">
      <c r="A319" s="1" t="s">
        <v>1022</v>
      </c>
      <c r="B319" s="1" t="s">
        <v>496</v>
      </c>
      <c r="C319" s="1" t="s">
        <v>12</v>
      </c>
      <c r="D319" s="1" t="str">
        <f>IF(MOD(MID(pesele__210[[#This Row],[PESEL]], 10, 1), 2) = 0, "k", "m")</f>
        <v>m</v>
      </c>
      <c r="E319" s="1" t="str">
        <f>CONCATENATE(LEFT(pesele__210[[#This Row],[Imie]],1),LEFT(pesele__210[[#This Row],[Nazwisko]], 3),RIGHT(pesele__210[[#This Row],[PESEL]], 1))</f>
        <v>MKow4</v>
      </c>
      <c r="F319" s="1">
        <f>COUNTIF($E$2:$E$495, pesele__210[[#This Row],[id]])</f>
        <v>4</v>
      </c>
    </row>
    <row r="320" spans="1:6" hidden="1" x14ac:dyDescent="0.35">
      <c r="A320" s="1" t="s">
        <v>1002</v>
      </c>
      <c r="B320" s="1" t="s">
        <v>496</v>
      </c>
      <c r="C320" s="1" t="s">
        <v>12</v>
      </c>
      <c r="D320" s="1" t="str">
        <f>IF(MOD(MID(pesele__210[[#This Row],[PESEL]], 10, 1), 2) = 0, "k", "m")</f>
        <v>m</v>
      </c>
      <c r="E320" s="1" t="str">
        <f>CONCATENATE(LEFT(pesele__210[[#This Row],[Imie]],1),LEFT(pesele__210[[#This Row],[Nazwisko]], 3),RIGHT(pesele__210[[#This Row],[PESEL]], 1))</f>
        <v>MKow9</v>
      </c>
      <c r="F320" s="1">
        <f>COUNTIF($E$2:$E$495, pesele__210[[#This Row],[id]])</f>
        <v>1</v>
      </c>
    </row>
    <row r="321" spans="1:6" hidden="1" x14ac:dyDescent="0.35">
      <c r="A321" s="1" t="s">
        <v>765</v>
      </c>
      <c r="B321" s="1" t="s">
        <v>217</v>
      </c>
      <c r="C321" s="1" t="s">
        <v>218</v>
      </c>
      <c r="D321" s="1" t="str">
        <f>IF(MOD(MID(pesele__210[[#This Row],[PESEL]], 10, 1), 2) = 0, "k", "m")</f>
        <v>k</v>
      </c>
      <c r="E321" s="1" t="str">
        <f>CONCATENATE(LEFT(pesele__210[[#This Row],[Imie]],1),LEFT(pesele__210[[#This Row],[Nazwisko]], 3),RIGHT(pesele__210[[#This Row],[PESEL]], 1))</f>
        <v>MKoz4</v>
      </c>
      <c r="F321" s="1">
        <f>COUNTIF($E$2:$E$495, pesele__210[[#This Row],[id]])</f>
        <v>1</v>
      </c>
    </row>
    <row r="322" spans="1:6" hidden="1" x14ac:dyDescent="0.35">
      <c r="A322" s="1" t="s">
        <v>921</v>
      </c>
      <c r="B322" s="1" t="s">
        <v>217</v>
      </c>
      <c r="C322" s="1" t="s">
        <v>218</v>
      </c>
      <c r="D322" s="1" t="str">
        <f>IF(MOD(MID(pesele__210[[#This Row],[PESEL]], 10, 1), 2) = 0, "k", "m")</f>
        <v>k</v>
      </c>
      <c r="E322" s="1" t="str">
        <f>CONCATENATE(LEFT(pesele__210[[#This Row],[Imie]],1),LEFT(pesele__210[[#This Row],[Nazwisko]], 3),RIGHT(pesele__210[[#This Row],[PESEL]], 1))</f>
        <v>MKoz7</v>
      </c>
      <c r="F322" s="1">
        <f>COUNTIF($E$2:$E$495, pesele__210[[#This Row],[id]])</f>
        <v>1</v>
      </c>
    </row>
    <row r="323" spans="1:6" hidden="1" x14ac:dyDescent="0.35">
      <c r="A323" s="1" t="s">
        <v>1027</v>
      </c>
      <c r="B323" s="1" t="s">
        <v>217</v>
      </c>
      <c r="C323" s="1" t="s">
        <v>218</v>
      </c>
      <c r="D323" s="1" t="str">
        <f>IF(MOD(MID(pesele__210[[#This Row],[PESEL]], 10, 1), 2) = 0, "k", "m")</f>
        <v>k</v>
      </c>
      <c r="E323" s="1" t="str">
        <f>CONCATENATE(LEFT(pesele__210[[#This Row],[Imie]],1),LEFT(pesele__210[[#This Row],[Nazwisko]], 3),RIGHT(pesele__210[[#This Row],[PESEL]], 1))</f>
        <v>MKoz8</v>
      </c>
      <c r="F323" s="1">
        <f>COUNTIF($E$2:$E$495, pesele__210[[#This Row],[id]])</f>
        <v>1</v>
      </c>
    </row>
    <row r="324" spans="1:6" hidden="1" x14ac:dyDescent="0.35">
      <c r="A324" s="1" t="s">
        <v>859</v>
      </c>
      <c r="B324" s="1" t="s">
        <v>334</v>
      </c>
      <c r="C324" s="1" t="s">
        <v>218</v>
      </c>
      <c r="D324" s="1" t="str">
        <f>IF(MOD(MID(pesele__210[[#This Row],[PESEL]], 10, 1), 2) = 0, "k", "m")</f>
        <v>k</v>
      </c>
      <c r="E324" s="1" t="str">
        <f>CONCATENATE(LEFT(pesele__210[[#This Row],[Imie]],1),LEFT(pesele__210[[#This Row],[Nazwisko]], 3),RIGHT(pesele__210[[#This Row],[PESEL]], 1))</f>
        <v>MKra0</v>
      </c>
      <c r="F324" s="1">
        <f>COUNTIF($E$2:$E$495, pesele__210[[#This Row],[id]])</f>
        <v>1</v>
      </c>
    </row>
    <row r="325" spans="1:6" hidden="1" x14ac:dyDescent="0.35">
      <c r="A325" s="1" t="s">
        <v>740</v>
      </c>
      <c r="B325" s="1" t="s">
        <v>181</v>
      </c>
      <c r="C325" s="1" t="s">
        <v>12</v>
      </c>
      <c r="D325" s="1" t="str">
        <f>IF(MOD(MID(pesele__210[[#This Row],[PESEL]], 10, 1), 2) = 0, "k", "m")</f>
        <v>m</v>
      </c>
      <c r="E325" s="1" t="str">
        <f>CONCATENATE(LEFT(pesele__210[[#This Row],[Imie]],1),LEFT(pesele__210[[#This Row],[Nazwisko]], 3),RIGHT(pesele__210[[#This Row],[PESEL]], 1))</f>
        <v>MKre2</v>
      </c>
      <c r="F325" s="1">
        <f>COUNTIF($E$2:$E$495, pesele__210[[#This Row],[id]])</f>
        <v>1</v>
      </c>
    </row>
    <row r="326" spans="1:6" hidden="1" x14ac:dyDescent="0.35">
      <c r="A326" s="1" t="s">
        <v>876</v>
      </c>
      <c r="B326" s="1" t="s">
        <v>354</v>
      </c>
      <c r="C326" s="1" t="s">
        <v>12</v>
      </c>
      <c r="D326" s="1" t="str">
        <f>IF(MOD(MID(pesele__210[[#This Row],[PESEL]], 10, 1), 2) = 0, "k", "m")</f>
        <v>m</v>
      </c>
      <c r="E326" s="1" t="str">
        <f>CONCATENATE(LEFT(pesele__210[[#This Row],[Imie]],1),LEFT(pesele__210[[#This Row],[Nazwisko]], 3),RIGHT(pesele__210[[#This Row],[PESEL]], 1))</f>
        <v>MKro1</v>
      </c>
      <c r="F326" s="1">
        <f>COUNTIF($E$2:$E$495, pesele__210[[#This Row],[id]])</f>
        <v>1</v>
      </c>
    </row>
    <row r="327" spans="1:6" hidden="1" x14ac:dyDescent="0.35">
      <c r="A327" s="1" t="s">
        <v>782</v>
      </c>
      <c r="B327" s="1" t="s">
        <v>240</v>
      </c>
      <c r="C327" s="1" t="s">
        <v>218</v>
      </c>
      <c r="D327" s="1" t="str">
        <f>IF(MOD(MID(pesele__210[[#This Row],[PESEL]], 10, 1), 2) = 0, "k", "m")</f>
        <v>k</v>
      </c>
      <c r="E327" s="1" t="str">
        <f>CONCATENATE(LEFT(pesele__210[[#This Row],[Imie]],1),LEFT(pesele__210[[#This Row],[Nazwisko]], 3),RIGHT(pesele__210[[#This Row],[PESEL]], 1))</f>
        <v>MKro4</v>
      </c>
      <c r="F327" s="1">
        <f>COUNTIF($E$2:$E$495, pesele__210[[#This Row],[id]])</f>
        <v>1</v>
      </c>
    </row>
    <row r="328" spans="1:6" hidden="1" x14ac:dyDescent="0.35">
      <c r="A328" s="1" t="s">
        <v>760</v>
      </c>
      <c r="B328" s="1" t="s">
        <v>209</v>
      </c>
      <c r="C328" s="1" t="s">
        <v>12</v>
      </c>
      <c r="D328" s="1" t="str">
        <f>IF(MOD(MID(pesele__210[[#This Row],[PESEL]], 10, 1), 2) = 0, "k", "m")</f>
        <v>m</v>
      </c>
      <c r="E328" s="1" t="str">
        <f>CONCATENATE(LEFT(pesele__210[[#This Row],[Imie]],1),LEFT(pesele__210[[#This Row],[Nazwisko]], 3),RIGHT(pesele__210[[#This Row],[PESEL]], 1))</f>
        <v>MKru0</v>
      </c>
      <c r="F328" s="1">
        <f>COUNTIF($E$2:$E$495, pesele__210[[#This Row],[id]])</f>
        <v>1</v>
      </c>
    </row>
    <row r="329" spans="1:6" hidden="1" x14ac:dyDescent="0.35">
      <c r="A329" s="1" t="s">
        <v>945</v>
      </c>
      <c r="B329" s="1" t="s">
        <v>429</v>
      </c>
      <c r="C329" s="1" t="s">
        <v>58</v>
      </c>
      <c r="D329" s="1" t="str">
        <f>IF(MOD(MID(pesele__210[[#This Row],[PESEL]], 10, 1), 2) = 0, "k", "m")</f>
        <v>k</v>
      </c>
      <c r="E329" s="1" t="str">
        <f>CONCATENATE(LEFT(pesele__210[[#This Row],[Imie]],1),LEFT(pesele__210[[#This Row],[Nazwisko]], 3),RIGHT(pesele__210[[#This Row],[PESEL]], 1))</f>
        <v>MKru2</v>
      </c>
      <c r="F329" s="1">
        <f>COUNTIF($E$2:$E$495, pesele__210[[#This Row],[id]])</f>
        <v>1</v>
      </c>
    </row>
    <row r="330" spans="1:6" hidden="1" x14ac:dyDescent="0.35">
      <c r="A330" s="1" t="s">
        <v>637</v>
      </c>
      <c r="B330" s="1" t="s">
        <v>11</v>
      </c>
      <c r="C330" s="1" t="s">
        <v>12</v>
      </c>
      <c r="D330" s="1" t="str">
        <f>IF(MOD(MID(pesele__210[[#This Row],[PESEL]], 10, 1), 2) = 0, "k", "m")</f>
        <v>m</v>
      </c>
      <c r="E330" s="1" t="str">
        <f>CONCATENATE(LEFT(pesele__210[[#This Row],[Imie]],1),LEFT(pesele__210[[#This Row],[Nazwisko]], 3),RIGHT(pesele__210[[#This Row],[PESEL]], 1))</f>
        <v>MKry8</v>
      </c>
      <c r="F330" s="1">
        <f>COUNTIF($E$2:$E$495, pesele__210[[#This Row],[id]])</f>
        <v>1</v>
      </c>
    </row>
    <row r="331" spans="1:6" hidden="1" x14ac:dyDescent="0.35">
      <c r="A331" s="1" t="s">
        <v>839</v>
      </c>
      <c r="B331" s="1" t="s">
        <v>314</v>
      </c>
      <c r="C331" s="1" t="s">
        <v>137</v>
      </c>
      <c r="D331" s="1" t="str">
        <f>IF(MOD(MID(pesele__210[[#This Row],[PESEL]], 10, 1), 2) = 0, "k", "m")</f>
        <v>m</v>
      </c>
      <c r="E331" s="1" t="str">
        <f>CONCATENATE(LEFT(pesele__210[[#This Row],[Imie]],1),LEFT(pesele__210[[#This Row],[Nazwisko]], 3),RIGHT(pesele__210[[#This Row],[PESEL]], 1))</f>
        <v>MKub1</v>
      </c>
      <c r="F331" s="1">
        <f>COUNTIF($E$2:$E$495, pesele__210[[#This Row],[id]])</f>
        <v>1</v>
      </c>
    </row>
    <row r="332" spans="1:6" hidden="1" x14ac:dyDescent="0.35">
      <c r="A332" s="1" t="s">
        <v>663</v>
      </c>
      <c r="B332" s="1" t="s">
        <v>57</v>
      </c>
      <c r="C332" s="1" t="s">
        <v>58</v>
      </c>
      <c r="D332" s="1" t="str">
        <f>IF(MOD(MID(pesele__210[[#This Row],[PESEL]], 10, 1), 2) = 0, "k", "m")</f>
        <v>k</v>
      </c>
      <c r="E332" s="1" t="str">
        <f>CONCATENATE(LEFT(pesele__210[[#This Row],[Imie]],1),LEFT(pesele__210[[#This Row],[Nazwisko]], 3),RIGHT(pesele__210[[#This Row],[PESEL]], 1))</f>
        <v>MKub2</v>
      </c>
      <c r="F332" s="1">
        <f>COUNTIF($E$2:$E$495, pesele__210[[#This Row],[id]])</f>
        <v>1</v>
      </c>
    </row>
    <row r="333" spans="1:6" hidden="1" x14ac:dyDescent="0.35">
      <c r="A333" s="1" t="s">
        <v>840</v>
      </c>
      <c r="B333" s="1" t="s">
        <v>314</v>
      </c>
      <c r="C333" s="1" t="s">
        <v>12</v>
      </c>
      <c r="D333" s="1" t="str">
        <f>IF(MOD(MID(pesele__210[[#This Row],[PESEL]], 10, 1), 2) = 0, "k", "m")</f>
        <v>m</v>
      </c>
      <c r="E333" s="1" t="str">
        <f>CONCATENATE(LEFT(pesele__210[[#This Row],[Imie]],1),LEFT(pesele__210[[#This Row],[Nazwisko]], 3),RIGHT(pesele__210[[#This Row],[PESEL]], 1))</f>
        <v>MKub3</v>
      </c>
      <c r="F333" s="1">
        <f>COUNTIF($E$2:$E$495, pesele__210[[#This Row],[id]])</f>
        <v>1</v>
      </c>
    </row>
    <row r="334" spans="1:6" hidden="1" x14ac:dyDescent="0.35">
      <c r="A334" s="1" t="s">
        <v>1086</v>
      </c>
      <c r="B334" s="1" t="s">
        <v>591</v>
      </c>
      <c r="C334" s="1" t="s">
        <v>592</v>
      </c>
      <c r="D334" s="1" t="str">
        <f>IF(MOD(MID(pesele__210[[#This Row],[PESEL]], 10, 1), 2) = 0, "k", "m")</f>
        <v>m</v>
      </c>
      <c r="E334" s="1" t="str">
        <f>CONCATENATE(LEFT(pesele__210[[#This Row],[Imie]],1),LEFT(pesele__210[[#This Row],[Nazwisko]], 3),RIGHT(pesele__210[[#This Row],[PESEL]], 1))</f>
        <v>MKul2</v>
      </c>
      <c r="F334" s="1">
        <f>COUNTIF($E$2:$E$495, pesele__210[[#This Row],[id]])</f>
        <v>1</v>
      </c>
    </row>
    <row r="335" spans="1:6" hidden="1" x14ac:dyDescent="0.35">
      <c r="A335" s="1" t="s">
        <v>1051</v>
      </c>
      <c r="B335" s="1" t="s">
        <v>551</v>
      </c>
      <c r="C335" s="1" t="s">
        <v>58</v>
      </c>
      <c r="D335" s="1" t="str">
        <f>IF(MOD(MID(pesele__210[[#This Row],[PESEL]], 10, 1), 2) = 0, "k", "m")</f>
        <v>k</v>
      </c>
      <c r="E335" s="1" t="str">
        <f>CONCATENATE(LEFT(pesele__210[[#This Row],[Imie]],1),LEFT(pesele__210[[#This Row],[Nazwisko]], 3),RIGHT(pesele__210[[#This Row],[PESEL]], 1))</f>
        <v>MKul7</v>
      </c>
      <c r="F335" s="1">
        <f>COUNTIF($E$2:$E$495, pesele__210[[#This Row],[id]])</f>
        <v>1</v>
      </c>
    </row>
    <row r="336" spans="1:6" hidden="1" x14ac:dyDescent="0.35">
      <c r="A336" s="1" t="s">
        <v>1115</v>
      </c>
      <c r="B336" s="1" t="s">
        <v>622</v>
      </c>
      <c r="C336" s="1" t="s">
        <v>58</v>
      </c>
      <c r="D336" s="1" t="str">
        <f>IF(MOD(MID(pesele__210[[#This Row],[PESEL]], 10, 1), 2) = 0, "k", "m")</f>
        <v>k</v>
      </c>
      <c r="E336" s="1" t="str">
        <f>CONCATENATE(LEFT(pesele__210[[#This Row],[Imie]],1),LEFT(pesele__210[[#This Row],[Nazwisko]], 3),RIGHT(pesele__210[[#This Row],[PESEL]], 1))</f>
        <v>MKur1</v>
      </c>
      <c r="F336" s="1">
        <f>COUNTIF($E$2:$E$495, pesele__210[[#This Row],[id]])</f>
        <v>1</v>
      </c>
    </row>
    <row r="337" spans="1:6" hidden="1" x14ac:dyDescent="0.35">
      <c r="A337" s="1" t="s">
        <v>636</v>
      </c>
      <c r="B337" s="1" t="s">
        <v>9</v>
      </c>
      <c r="C337" s="1" t="s">
        <v>10</v>
      </c>
      <c r="D337" s="1" t="str">
        <f>IF(MOD(MID(pesele__210[[#This Row],[PESEL]], 10, 1), 2) = 0, "k", "m")</f>
        <v>m</v>
      </c>
      <c r="E337" s="1" t="str">
        <f>CONCATENATE(LEFT(pesele__210[[#This Row],[Imie]],1),LEFT(pesele__210[[#This Row],[Nazwisko]], 3),RIGHT(pesele__210[[#This Row],[PESEL]], 1))</f>
        <v>MKur9</v>
      </c>
      <c r="F337" s="1">
        <f>COUNTIF($E$2:$E$495, pesele__210[[#This Row],[id]])</f>
        <v>1</v>
      </c>
    </row>
    <row r="338" spans="1:6" hidden="1" x14ac:dyDescent="0.35">
      <c r="A338" s="1" t="s">
        <v>809</v>
      </c>
      <c r="B338" s="1" t="s">
        <v>275</v>
      </c>
      <c r="C338" s="1" t="s">
        <v>58</v>
      </c>
      <c r="D338" s="1" t="str">
        <f>IF(MOD(MID(pesele__210[[#This Row],[PESEL]], 10, 1), 2) = 0, "k", "m")</f>
        <v>k</v>
      </c>
      <c r="E338" s="1" t="str">
        <f>CONCATENATE(LEFT(pesele__210[[#This Row],[Imie]],1),LEFT(pesele__210[[#This Row],[Nazwisko]], 3),RIGHT(pesele__210[[#This Row],[PESEL]], 1))</f>
        <v>MKus9</v>
      </c>
      <c r="F338" s="1">
        <f>COUNTIF($E$2:$E$495, pesele__210[[#This Row],[id]])</f>
        <v>1</v>
      </c>
    </row>
    <row r="339" spans="1:6" hidden="1" x14ac:dyDescent="0.35">
      <c r="A339" s="1" t="s">
        <v>718</v>
      </c>
      <c r="B339" s="1" t="s">
        <v>142</v>
      </c>
      <c r="C339" s="1" t="s">
        <v>10</v>
      </c>
      <c r="D339" s="1" t="str">
        <f>IF(MOD(MID(pesele__210[[#This Row],[PESEL]], 10, 1), 2) = 0, "k", "m")</f>
        <v>m</v>
      </c>
      <c r="E339" s="1" t="str">
        <f>CONCATENATE(LEFT(pesele__210[[#This Row],[Imie]],1),LEFT(pesele__210[[#This Row],[Nazwisko]], 3),RIGHT(pesele__210[[#This Row],[PESEL]], 1))</f>
        <v>MKut7</v>
      </c>
      <c r="F339" s="1">
        <f>COUNTIF($E$2:$E$495, pesele__210[[#This Row],[id]])</f>
        <v>1</v>
      </c>
    </row>
    <row r="340" spans="1:6" hidden="1" x14ac:dyDescent="0.35">
      <c r="A340" s="1" t="s">
        <v>1094</v>
      </c>
      <c r="B340" s="1" t="s">
        <v>600</v>
      </c>
      <c r="C340" s="1" t="s">
        <v>58</v>
      </c>
      <c r="D340" s="1" t="str">
        <f>IF(MOD(MID(pesele__210[[#This Row],[PESEL]], 10, 1), 2) = 0, "k", "m")</f>
        <v>k</v>
      </c>
      <c r="E340" s="1" t="str">
        <f>CONCATENATE(LEFT(pesele__210[[#This Row],[Imie]],1),LEFT(pesele__210[[#This Row],[Nazwisko]], 3),RIGHT(pesele__210[[#This Row],[PESEL]], 1))</f>
        <v>MKwi7</v>
      </c>
      <c r="F340" s="1">
        <f>COUNTIF($E$2:$E$495, pesele__210[[#This Row],[id]])</f>
        <v>1</v>
      </c>
    </row>
    <row r="341" spans="1:6" hidden="1" x14ac:dyDescent="0.35">
      <c r="A341" s="1" t="s">
        <v>1016</v>
      </c>
      <c r="B341" s="1" t="s">
        <v>514</v>
      </c>
      <c r="C341" s="1" t="s">
        <v>8</v>
      </c>
      <c r="D341" s="1" t="str">
        <f>IF(MOD(MID(pesele__210[[#This Row],[PESEL]], 10, 1), 2) = 0, "k", "m")</f>
        <v>m</v>
      </c>
      <c r="E341" s="1" t="str">
        <f>CONCATENATE(LEFT(pesele__210[[#This Row],[Imie]],1),LEFT(pesele__210[[#This Row],[Nazwisko]], 3),RIGHT(pesele__210[[#This Row],[PESEL]], 1))</f>
        <v>MLab5</v>
      </c>
      <c r="F341" s="1">
        <f>COUNTIF($E$2:$E$495, pesele__210[[#This Row],[id]])</f>
        <v>1</v>
      </c>
    </row>
    <row r="342" spans="1:6" hidden="1" x14ac:dyDescent="0.35">
      <c r="A342" s="1" t="s">
        <v>975</v>
      </c>
      <c r="B342" s="1" t="s">
        <v>460</v>
      </c>
      <c r="C342" s="1" t="s">
        <v>8</v>
      </c>
      <c r="D342" s="1" t="str">
        <f>IF(MOD(MID(pesele__210[[#This Row],[PESEL]], 10, 1), 2) = 0, "k", "m")</f>
        <v>m</v>
      </c>
      <c r="E342" s="1" t="str">
        <f>CONCATENATE(LEFT(pesele__210[[#This Row],[Imie]],1),LEFT(pesele__210[[#This Row],[Nazwisko]], 3),RIGHT(pesele__210[[#This Row],[PESEL]], 1))</f>
        <v>MLad5</v>
      </c>
      <c r="F342" s="1">
        <f>COUNTIF($E$2:$E$495, pesele__210[[#This Row],[id]])</f>
        <v>1</v>
      </c>
    </row>
    <row r="343" spans="1:6" hidden="1" x14ac:dyDescent="0.35">
      <c r="A343" s="1" t="s">
        <v>1085</v>
      </c>
      <c r="B343" s="1" t="s">
        <v>590</v>
      </c>
      <c r="C343" s="1" t="s">
        <v>58</v>
      </c>
      <c r="D343" s="1" t="str">
        <f>IF(MOD(MID(pesele__210[[#This Row],[PESEL]], 10, 1), 2) = 0, "k", "m")</f>
        <v>k</v>
      </c>
      <c r="E343" s="1" t="str">
        <f>CONCATENATE(LEFT(pesele__210[[#This Row],[Imie]],1),LEFT(pesele__210[[#This Row],[Nazwisko]], 3),RIGHT(pesele__210[[#This Row],[PESEL]], 1))</f>
        <v>MLan5</v>
      </c>
      <c r="F343" s="1">
        <f>COUNTIF($E$2:$E$495, pesele__210[[#This Row],[id]])</f>
        <v>1</v>
      </c>
    </row>
    <row r="344" spans="1:6" hidden="1" x14ac:dyDescent="0.35">
      <c r="A344" s="1" t="s">
        <v>837</v>
      </c>
      <c r="B344" s="1" t="s">
        <v>312</v>
      </c>
      <c r="C344" s="1" t="s">
        <v>8</v>
      </c>
      <c r="D344" s="1" t="str">
        <f>IF(MOD(MID(pesele__210[[#This Row],[PESEL]], 10, 1), 2) = 0, "k", "m")</f>
        <v>m</v>
      </c>
      <c r="E344" s="1" t="str">
        <f>CONCATENATE(LEFT(pesele__210[[#This Row],[Imie]],1),LEFT(pesele__210[[#This Row],[Nazwisko]], 3),RIGHT(pesele__210[[#This Row],[PESEL]], 1))</f>
        <v>MLan7</v>
      </c>
      <c r="F344" s="1">
        <f>COUNTIF($E$2:$E$495, pesele__210[[#This Row],[id]])</f>
        <v>1</v>
      </c>
    </row>
    <row r="345" spans="1:6" hidden="1" x14ac:dyDescent="0.35">
      <c r="A345" s="1" t="s">
        <v>830</v>
      </c>
      <c r="B345" s="1" t="s">
        <v>27</v>
      </c>
      <c r="C345" s="1" t="s">
        <v>137</v>
      </c>
      <c r="D345" s="1" t="str">
        <f>IF(MOD(MID(pesele__210[[#This Row],[PESEL]], 10, 1), 2) = 0, "k", "m")</f>
        <v>m</v>
      </c>
      <c r="E345" s="1" t="str">
        <f>CONCATENATE(LEFT(pesele__210[[#This Row],[Imie]],1),LEFT(pesele__210[[#This Row],[Nazwisko]], 3),RIGHT(pesele__210[[#This Row],[PESEL]], 1))</f>
        <v>MLas2</v>
      </c>
      <c r="F345" s="1">
        <f>COUNTIF($E$2:$E$495, pesele__210[[#This Row],[id]])</f>
        <v>1</v>
      </c>
    </row>
    <row r="346" spans="1:6" hidden="1" x14ac:dyDescent="0.35">
      <c r="A346" s="1" t="s">
        <v>646</v>
      </c>
      <c r="B346" s="1" t="s">
        <v>27</v>
      </c>
      <c r="C346" s="1" t="s">
        <v>26</v>
      </c>
      <c r="D346" s="1" t="str">
        <f>IF(MOD(MID(pesele__210[[#This Row],[PESEL]], 10, 1), 2) = 0, "k", "m")</f>
        <v>m</v>
      </c>
      <c r="E346" s="1" t="str">
        <f>CONCATENATE(LEFT(pesele__210[[#This Row],[Imie]],1),LEFT(pesele__210[[#This Row],[Nazwisko]], 3),RIGHT(pesele__210[[#This Row],[PESEL]], 1))</f>
        <v>MLas5</v>
      </c>
      <c r="F346" s="1">
        <f>COUNTIF($E$2:$E$495, pesele__210[[#This Row],[id]])</f>
        <v>1</v>
      </c>
    </row>
    <row r="347" spans="1:6" hidden="1" x14ac:dyDescent="0.35">
      <c r="A347" s="1" t="s">
        <v>1043</v>
      </c>
      <c r="B347" s="1" t="s">
        <v>544</v>
      </c>
      <c r="C347" s="1" t="s">
        <v>58</v>
      </c>
      <c r="D347" s="1" t="str">
        <f>IF(MOD(MID(pesele__210[[#This Row],[PESEL]], 10, 1), 2) = 0, "k", "m")</f>
        <v>k</v>
      </c>
      <c r="E347" s="1" t="str">
        <f>CONCATENATE(LEFT(pesele__210[[#This Row],[Imie]],1),LEFT(pesele__210[[#This Row],[Nazwisko]], 3),RIGHT(pesele__210[[#This Row],[PESEL]], 1))</f>
        <v>MLem8</v>
      </c>
      <c r="F347" s="1">
        <f>COUNTIF($E$2:$E$495, pesele__210[[#This Row],[id]])</f>
        <v>1</v>
      </c>
    </row>
    <row r="348" spans="1:6" hidden="1" x14ac:dyDescent="0.35">
      <c r="A348" s="1" t="s">
        <v>635</v>
      </c>
      <c r="B348" s="1" t="s">
        <v>7</v>
      </c>
      <c r="C348" s="1" t="s">
        <v>8</v>
      </c>
      <c r="D348" s="1" t="str">
        <f>IF(MOD(MID(pesele__210[[#This Row],[PESEL]], 10, 1), 2) = 0, "k", "m")</f>
        <v>m</v>
      </c>
      <c r="E348" s="1" t="str">
        <f>CONCATENATE(LEFT(pesele__210[[#This Row],[Imie]],1),LEFT(pesele__210[[#This Row],[Nazwisko]], 3),RIGHT(pesele__210[[#This Row],[PESEL]], 1))</f>
        <v>MLeo5</v>
      </c>
      <c r="F348" s="1">
        <f>COUNTIF($E$2:$E$495, pesele__210[[#This Row],[id]])</f>
        <v>1</v>
      </c>
    </row>
    <row r="349" spans="1:6" hidden="1" x14ac:dyDescent="0.35">
      <c r="A349" s="1" t="s">
        <v>847</v>
      </c>
      <c r="B349" s="1" t="s">
        <v>321</v>
      </c>
      <c r="C349" s="1" t="s">
        <v>58</v>
      </c>
      <c r="D349" s="1" t="str">
        <f>IF(MOD(MID(pesele__210[[#This Row],[PESEL]], 10, 1), 2) = 0, "k", "m")</f>
        <v>k</v>
      </c>
      <c r="E349" s="1" t="str">
        <f>CONCATENATE(LEFT(pesele__210[[#This Row],[Imie]],1),LEFT(pesele__210[[#This Row],[Nazwisko]], 3),RIGHT(pesele__210[[#This Row],[PESEL]], 1))</f>
        <v>MLes1</v>
      </c>
      <c r="F349" s="1">
        <f>COUNTIF($E$2:$E$495, pesele__210[[#This Row],[id]])</f>
        <v>1</v>
      </c>
    </row>
    <row r="350" spans="1:6" hidden="1" x14ac:dyDescent="0.35">
      <c r="A350" s="1" t="s">
        <v>766</v>
      </c>
      <c r="B350" s="1" t="s">
        <v>219</v>
      </c>
      <c r="C350" s="1" t="s">
        <v>58</v>
      </c>
      <c r="D350" s="1" t="str">
        <f>IF(MOD(MID(pesele__210[[#This Row],[PESEL]], 10, 1), 2) = 0, "k", "m")</f>
        <v>k</v>
      </c>
      <c r="E350" s="1" t="str">
        <f>CONCATENATE(LEFT(pesele__210[[#This Row],[Imie]],1),LEFT(pesele__210[[#This Row],[Nazwisko]], 3),RIGHT(pesele__210[[#This Row],[PESEL]], 1))</f>
        <v>MLew1</v>
      </c>
      <c r="F350" s="1">
        <f>COUNTIF($E$2:$E$495, pesele__210[[#This Row],[id]])</f>
        <v>1</v>
      </c>
    </row>
    <row r="351" spans="1:6" hidden="1" x14ac:dyDescent="0.35">
      <c r="A351" s="1" t="s">
        <v>950</v>
      </c>
      <c r="B351" s="1" t="s">
        <v>433</v>
      </c>
      <c r="C351" s="1" t="s">
        <v>255</v>
      </c>
      <c r="D351" s="1" t="str">
        <f>IF(MOD(MID(pesele__210[[#This Row],[PESEL]], 10, 1), 2) = 0, "k", "m")</f>
        <v>k</v>
      </c>
      <c r="E351" s="1" t="str">
        <f>CONCATENATE(LEFT(pesele__210[[#This Row],[Imie]],1),LEFT(pesele__210[[#This Row],[Nazwisko]], 3),RIGHT(pesele__210[[#This Row],[PESEL]], 1))</f>
        <v>MLew8</v>
      </c>
      <c r="F351" s="1">
        <f>COUNTIF($E$2:$E$495, pesele__210[[#This Row],[id]])</f>
        <v>1</v>
      </c>
    </row>
    <row r="352" spans="1:6" hidden="1" x14ac:dyDescent="0.35">
      <c r="A352" s="1" t="s">
        <v>644</v>
      </c>
      <c r="B352" s="1" t="s">
        <v>23</v>
      </c>
      <c r="C352" s="1" t="s">
        <v>24</v>
      </c>
      <c r="D352" s="1" t="str">
        <f>IF(MOD(MID(pesele__210[[#This Row],[PESEL]], 10, 1), 2) = 0, "k", "m")</f>
        <v>m</v>
      </c>
      <c r="E352" s="1" t="str">
        <f>CONCATENATE(LEFT(pesele__210[[#This Row],[Imie]],1),LEFT(pesele__210[[#This Row],[Nazwisko]], 3),RIGHT(pesele__210[[#This Row],[PESEL]], 1))</f>
        <v>MLew9</v>
      </c>
      <c r="F352" s="1">
        <f>COUNTIF($E$2:$E$495, pesele__210[[#This Row],[id]])</f>
        <v>1</v>
      </c>
    </row>
    <row r="353" spans="1:6" hidden="1" x14ac:dyDescent="0.35">
      <c r="A353" s="1" t="s">
        <v>673</v>
      </c>
      <c r="B353" s="1" t="s">
        <v>75</v>
      </c>
      <c r="C353" s="1" t="s">
        <v>24</v>
      </c>
      <c r="D353" s="1" t="str">
        <f>IF(MOD(MID(pesele__210[[#This Row],[PESEL]], 10, 1), 2) = 0, "k", "m")</f>
        <v>m</v>
      </c>
      <c r="E353" s="1" t="str">
        <f>CONCATENATE(LEFT(pesele__210[[#This Row],[Imie]],1),LEFT(pesele__210[[#This Row],[Nazwisko]], 3),RIGHT(pesele__210[[#This Row],[PESEL]], 1))</f>
        <v>MLig7</v>
      </c>
      <c r="F353" s="1">
        <f>COUNTIF($E$2:$E$495, pesele__210[[#This Row],[id]])</f>
        <v>1</v>
      </c>
    </row>
    <row r="354" spans="1:6" hidden="1" x14ac:dyDescent="0.35">
      <c r="A354" s="1" t="s">
        <v>848</v>
      </c>
      <c r="B354" s="1" t="s">
        <v>322</v>
      </c>
      <c r="C354" s="1" t="s">
        <v>255</v>
      </c>
      <c r="D354" s="1" t="str">
        <f>IF(MOD(MID(pesele__210[[#This Row],[PESEL]], 10, 1), 2) = 0, "k", "m")</f>
        <v>k</v>
      </c>
      <c r="E354" s="1" t="str">
        <f>CONCATENATE(LEFT(pesele__210[[#This Row],[Imie]],1),LEFT(pesele__210[[#This Row],[Nazwisko]], 3),RIGHT(pesele__210[[#This Row],[PESEL]], 1))</f>
        <v>MLor1</v>
      </c>
      <c r="F354" s="1">
        <f>COUNTIF($E$2:$E$495, pesele__210[[#This Row],[id]])</f>
        <v>1</v>
      </c>
    </row>
    <row r="355" spans="1:6" x14ac:dyDescent="0.35">
      <c r="A355" s="1" t="s">
        <v>793</v>
      </c>
      <c r="B355" s="1" t="s">
        <v>254</v>
      </c>
      <c r="C355" s="1" t="s">
        <v>255</v>
      </c>
      <c r="D355" s="1" t="str">
        <f>IF(MOD(MID(pesele__210[[#This Row],[PESEL]], 10, 1), 2) = 0, "k", "m")</f>
        <v>k</v>
      </c>
      <c r="E355" s="1" t="str">
        <f>CONCATENATE(LEFT(pesele__210[[#This Row],[Imie]],1),LEFT(pesele__210[[#This Row],[Nazwisko]], 3),RIGHT(pesele__210[[#This Row],[PESEL]], 1))</f>
        <v>MLub7</v>
      </c>
      <c r="F355" s="1">
        <f>COUNTIF($E$2:$E$495, pesele__210[[#This Row],[id]])</f>
        <v>2</v>
      </c>
    </row>
    <row r="356" spans="1:6" x14ac:dyDescent="0.35">
      <c r="A356" s="1" t="s">
        <v>937</v>
      </c>
      <c r="B356" s="1" t="s">
        <v>254</v>
      </c>
      <c r="C356" s="1" t="s">
        <v>134</v>
      </c>
      <c r="D356" s="1" t="str">
        <f>IF(MOD(MID(pesele__210[[#This Row],[PESEL]], 10, 1), 2) = 0, "k", "m")</f>
        <v>k</v>
      </c>
      <c r="E356" s="1" t="str">
        <f>CONCATENATE(LEFT(pesele__210[[#This Row],[Imie]],1),LEFT(pesele__210[[#This Row],[Nazwisko]], 3),RIGHT(pesele__210[[#This Row],[PESEL]], 1))</f>
        <v>MLub7</v>
      </c>
      <c r="F356" s="1">
        <f>COUNTIF($E$2:$E$495, pesele__210[[#This Row],[id]])</f>
        <v>2</v>
      </c>
    </row>
    <row r="357" spans="1:6" hidden="1" x14ac:dyDescent="0.35">
      <c r="A357" s="1" t="s">
        <v>810</v>
      </c>
      <c r="B357" s="1" t="s">
        <v>276</v>
      </c>
      <c r="C357" s="1" t="s">
        <v>24</v>
      </c>
      <c r="D357" s="1" t="str">
        <f>IF(MOD(MID(pesele__210[[#This Row],[PESEL]], 10, 1), 2) = 0, "k", "m")</f>
        <v>m</v>
      </c>
      <c r="E357" s="1" t="str">
        <f>CONCATENATE(LEFT(pesele__210[[#This Row],[Imie]],1),LEFT(pesele__210[[#This Row],[Nazwisko]], 3),RIGHT(pesele__210[[#This Row],[PESEL]], 1))</f>
        <v>MLuc3</v>
      </c>
      <c r="F357" s="1">
        <f>COUNTIF($E$2:$E$495, pesele__210[[#This Row],[id]])</f>
        <v>1</v>
      </c>
    </row>
    <row r="358" spans="1:6" hidden="1" x14ac:dyDescent="0.35">
      <c r="A358" s="1" t="s">
        <v>993</v>
      </c>
      <c r="B358" s="1" t="s">
        <v>484</v>
      </c>
      <c r="C358" s="1" t="s">
        <v>255</v>
      </c>
      <c r="D358" s="1" t="str">
        <f>IF(MOD(MID(pesele__210[[#This Row],[PESEL]], 10, 1), 2) = 0, "k", "m")</f>
        <v>k</v>
      </c>
      <c r="E358" s="1" t="str">
        <f>CONCATENATE(LEFT(pesele__210[[#This Row],[Imie]],1),LEFT(pesele__210[[#This Row],[Nazwisko]], 3),RIGHT(pesele__210[[#This Row],[PESEL]], 1))</f>
        <v>MLuk2</v>
      </c>
      <c r="F358" s="1">
        <f>COUNTIF($E$2:$E$495, pesele__210[[#This Row],[id]])</f>
        <v>1</v>
      </c>
    </row>
    <row r="359" spans="1:6" hidden="1" x14ac:dyDescent="0.35">
      <c r="A359" s="1" t="s">
        <v>961</v>
      </c>
      <c r="B359" s="1" t="s">
        <v>445</v>
      </c>
      <c r="C359" s="1" t="s">
        <v>26</v>
      </c>
      <c r="D359" s="1" t="str">
        <f>IF(MOD(MID(pesele__210[[#This Row],[PESEL]], 10, 1), 2) = 0, "k", "m")</f>
        <v>m</v>
      </c>
      <c r="E359" s="1" t="str">
        <f>CONCATENATE(LEFT(pesele__210[[#This Row],[Imie]],1),LEFT(pesele__210[[#This Row],[Nazwisko]], 3),RIGHT(pesele__210[[#This Row],[PESEL]], 1))</f>
        <v>MLuk9</v>
      </c>
      <c r="F359" s="1">
        <f>COUNTIF($E$2:$E$495, pesele__210[[#This Row],[id]])</f>
        <v>1</v>
      </c>
    </row>
    <row r="360" spans="1:6" hidden="1" x14ac:dyDescent="0.35">
      <c r="A360" s="1" t="s">
        <v>844</v>
      </c>
      <c r="B360" s="1" t="s">
        <v>318</v>
      </c>
      <c r="C360" s="1" t="s">
        <v>26</v>
      </c>
      <c r="D360" s="1" t="str">
        <f>IF(MOD(MID(pesele__210[[#This Row],[PESEL]], 10, 1), 2) = 0, "k", "m")</f>
        <v>m</v>
      </c>
      <c r="E360" s="1" t="str">
        <f>CONCATENATE(LEFT(pesele__210[[#This Row],[Imie]],1),LEFT(pesele__210[[#This Row],[Nazwisko]], 3),RIGHT(pesele__210[[#This Row],[PESEL]], 1))</f>
        <v>MLun7</v>
      </c>
      <c r="F360" s="1">
        <f>COUNTIF($E$2:$E$495, pesele__210[[#This Row],[id]])</f>
        <v>1</v>
      </c>
    </row>
    <row r="361" spans="1:6" hidden="1" x14ac:dyDescent="0.35">
      <c r="A361" s="1" t="s">
        <v>1119</v>
      </c>
      <c r="B361" s="1" t="s">
        <v>626</v>
      </c>
      <c r="C361" s="1" t="s">
        <v>24</v>
      </c>
      <c r="D361" s="1" t="str">
        <f>IF(MOD(MID(pesele__210[[#This Row],[PESEL]], 10, 1), 2) = 0, "k", "m")</f>
        <v>m</v>
      </c>
      <c r="E361" s="1" t="str">
        <f>CONCATENATE(LEFT(pesele__210[[#This Row],[Imie]],1),LEFT(pesele__210[[#This Row],[Nazwisko]], 3),RIGHT(pesele__210[[#This Row],[PESEL]], 1))</f>
        <v>MLup2</v>
      </c>
      <c r="F361" s="1">
        <f>COUNTIF($E$2:$E$495, pesele__210[[#This Row],[id]])</f>
        <v>1</v>
      </c>
    </row>
    <row r="362" spans="1:6" hidden="1" x14ac:dyDescent="0.35">
      <c r="A362" s="1" t="s">
        <v>902</v>
      </c>
      <c r="B362" s="1" t="s">
        <v>385</v>
      </c>
      <c r="C362" s="1" t="s">
        <v>255</v>
      </c>
      <c r="D362" s="1" t="str">
        <f>IF(MOD(MID(pesele__210[[#This Row],[PESEL]], 10, 1), 2) = 0, "k", "m")</f>
        <v>k</v>
      </c>
      <c r="E362" s="1" t="str">
        <f>CONCATENATE(LEFT(pesele__210[[#This Row],[Imie]],1),LEFT(pesele__210[[#This Row],[Nazwisko]], 3),RIGHT(pesele__210[[#This Row],[PESEL]], 1))</f>
        <v>MLup7</v>
      </c>
      <c r="F362" s="1">
        <f>COUNTIF($E$2:$E$495, pesele__210[[#This Row],[id]])</f>
        <v>1</v>
      </c>
    </row>
    <row r="363" spans="1:6" hidden="1" x14ac:dyDescent="0.35">
      <c r="A363" s="1" t="s">
        <v>645</v>
      </c>
      <c r="B363" s="1" t="s">
        <v>25</v>
      </c>
      <c r="C363" s="1" t="s">
        <v>26</v>
      </c>
      <c r="D363" s="1" t="str">
        <f>IF(MOD(MID(pesele__210[[#This Row],[PESEL]], 10, 1), 2) = 0, "k", "m")</f>
        <v>m</v>
      </c>
      <c r="E363" s="1" t="str">
        <f>CONCATENATE(LEFT(pesele__210[[#This Row],[Imie]],1),LEFT(pesele__210[[#This Row],[Nazwisko]], 3),RIGHT(pesele__210[[#This Row],[PESEL]], 1))</f>
        <v>MLut7</v>
      </c>
      <c r="F363" s="1">
        <f>COUNTIF($E$2:$E$495, pesele__210[[#This Row],[id]])</f>
        <v>1</v>
      </c>
    </row>
    <row r="364" spans="1:6" hidden="1" x14ac:dyDescent="0.35">
      <c r="A364" s="1" t="s">
        <v>1054</v>
      </c>
      <c r="B364" s="1" t="s">
        <v>554</v>
      </c>
      <c r="C364" s="1" t="s">
        <v>26</v>
      </c>
      <c r="D364" s="1" t="str">
        <f>IF(MOD(MID(pesele__210[[#This Row],[PESEL]], 10, 1), 2) = 0, "k", "m")</f>
        <v>m</v>
      </c>
      <c r="E364" s="1" t="str">
        <f>CONCATENATE(LEFT(pesele__210[[#This Row],[Imie]],1),LEFT(pesele__210[[#This Row],[Nazwisko]], 3),RIGHT(pesele__210[[#This Row],[PESEL]], 1))</f>
        <v>MLys5</v>
      </c>
      <c r="F364" s="1">
        <f>COUNTIF($E$2:$E$495, pesele__210[[#This Row],[id]])</f>
        <v>1</v>
      </c>
    </row>
    <row r="365" spans="1:6" hidden="1" x14ac:dyDescent="0.35">
      <c r="A365" s="1" t="s">
        <v>1021</v>
      </c>
      <c r="B365" s="1" t="s">
        <v>522</v>
      </c>
      <c r="C365" s="1" t="s">
        <v>26</v>
      </c>
      <c r="D365" s="1" t="str">
        <f>IF(MOD(MID(pesele__210[[#This Row],[PESEL]], 10, 1), 2) = 0, "k", "m")</f>
        <v>m</v>
      </c>
      <c r="E365" s="1" t="str">
        <f>CONCATENATE(LEFT(pesele__210[[#This Row],[Imie]],1),LEFT(pesele__210[[#This Row],[Nazwisko]], 3),RIGHT(pesele__210[[#This Row],[PESEL]], 1))</f>
        <v>MMac1</v>
      </c>
      <c r="F365" s="1">
        <f>COUNTIF($E$2:$E$495, pesele__210[[#This Row],[id]])</f>
        <v>1</v>
      </c>
    </row>
    <row r="366" spans="1:6" hidden="1" x14ac:dyDescent="0.35">
      <c r="A366" s="1" t="s">
        <v>1031</v>
      </c>
      <c r="B366" s="1" t="s">
        <v>530</v>
      </c>
      <c r="C366" s="1" t="s">
        <v>26</v>
      </c>
      <c r="D366" s="1" t="str">
        <f>IF(MOD(MID(pesele__210[[#This Row],[PESEL]], 10, 1), 2) = 0, "k", "m")</f>
        <v>m</v>
      </c>
      <c r="E366" s="1" t="str">
        <f>CONCATENATE(LEFT(pesele__210[[#This Row],[Imie]],1),LEFT(pesele__210[[#This Row],[Nazwisko]], 3),RIGHT(pesele__210[[#This Row],[PESEL]], 1))</f>
        <v>MMac4</v>
      </c>
      <c r="F366" s="1">
        <f>COUNTIF($E$2:$E$495, pesele__210[[#This Row],[id]])</f>
        <v>1</v>
      </c>
    </row>
    <row r="367" spans="1:6" hidden="1" x14ac:dyDescent="0.35">
      <c r="A367" s="1" t="s">
        <v>836</v>
      </c>
      <c r="B367" s="1" t="s">
        <v>311</v>
      </c>
      <c r="C367" s="1" t="s">
        <v>26</v>
      </c>
      <c r="D367" s="1" t="str">
        <f>IF(MOD(MID(pesele__210[[#This Row],[PESEL]], 10, 1), 2) = 0, "k", "m")</f>
        <v>m</v>
      </c>
      <c r="E367" s="1" t="str">
        <f>CONCATENATE(LEFT(pesele__210[[#This Row],[Imie]],1),LEFT(pesele__210[[#This Row],[Nazwisko]], 3),RIGHT(pesele__210[[#This Row],[PESEL]], 1))</f>
        <v>MMag4</v>
      </c>
      <c r="F367" s="1">
        <f>COUNTIF($E$2:$E$495, pesele__210[[#This Row],[id]])</f>
        <v>1</v>
      </c>
    </row>
    <row r="368" spans="1:6" hidden="1" x14ac:dyDescent="0.35">
      <c r="A368" s="1" t="s">
        <v>693</v>
      </c>
      <c r="B368" s="1" t="s">
        <v>102</v>
      </c>
      <c r="C368" s="1" t="s">
        <v>26</v>
      </c>
      <c r="D368" s="1" t="str">
        <f>IF(MOD(MID(pesele__210[[#This Row],[PESEL]], 10, 1), 2) = 0, "k", "m")</f>
        <v>m</v>
      </c>
      <c r="E368" s="1" t="str">
        <f>CONCATENATE(LEFT(pesele__210[[#This Row],[Imie]],1),LEFT(pesele__210[[#This Row],[Nazwisko]], 3),RIGHT(pesele__210[[#This Row],[PESEL]], 1))</f>
        <v>MMaj7</v>
      </c>
      <c r="F368" s="1">
        <f>COUNTIF($E$2:$E$495, pesele__210[[#This Row],[id]])</f>
        <v>1</v>
      </c>
    </row>
    <row r="369" spans="1:6" hidden="1" x14ac:dyDescent="0.35">
      <c r="A369" s="1" t="s">
        <v>972</v>
      </c>
      <c r="B369" s="1" t="s">
        <v>457</v>
      </c>
      <c r="C369" s="1" t="s">
        <v>51</v>
      </c>
      <c r="D369" s="1" t="str">
        <f>IF(MOD(MID(pesele__210[[#This Row],[PESEL]], 10, 1), 2) = 0, "k", "m")</f>
        <v>k</v>
      </c>
      <c r="E369" s="1" t="str">
        <f>CONCATENATE(LEFT(pesele__210[[#This Row],[Imie]],1),LEFT(pesele__210[[#This Row],[Nazwisko]], 3),RIGHT(pesele__210[[#This Row],[PESEL]], 1))</f>
        <v>MMar0</v>
      </c>
      <c r="F369" s="1">
        <f>COUNTIF($E$2:$E$495, pesele__210[[#This Row],[id]])</f>
        <v>1</v>
      </c>
    </row>
    <row r="370" spans="1:6" hidden="1" x14ac:dyDescent="0.35">
      <c r="A370" s="1" t="s">
        <v>930</v>
      </c>
      <c r="B370" s="1" t="s">
        <v>109</v>
      </c>
      <c r="C370" s="1" t="s">
        <v>137</v>
      </c>
      <c r="D370" s="1" t="str">
        <f>IF(MOD(MID(pesele__210[[#This Row],[PESEL]], 10, 1), 2) = 0, "k", "m")</f>
        <v>m</v>
      </c>
      <c r="E370" s="1" t="str">
        <f>CONCATENATE(LEFT(pesele__210[[#This Row],[Imie]],1),LEFT(pesele__210[[#This Row],[Nazwisko]], 3),RIGHT(pesele__210[[#This Row],[PESEL]], 1))</f>
        <v>MPio7</v>
      </c>
      <c r="F370" s="1">
        <f>COUNTIF($E$2:$E$495, pesele__210[[#This Row],[id]])</f>
        <v>1</v>
      </c>
    </row>
    <row r="371" spans="1:6" hidden="1" x14ac:dyDescent="0.35">
      <c r="A371" s="1" t="s">
        <v>714</v>
      </c>
      <c r="B371" s="1" t="s">
        <v>136</v>
      </c>
      <c r="C371" s="1" t="s">
        <v>137</v>
      </c>
      <c r="D371" s="1" t="str">
        <f>IF(MOD(MID(pesele__210[[#This Row],[PESEL]], 10, 1), 2) = 0, "k", "m")</f>
        <v>m</v>
      </c>
      <c r="E371" s="1" t="str">
        <f>CONCATENATE(LEFT(pesele__210[[#This Row],[Imie]],1),LEFT(pesele__210[[#This Row],[Nazwisko]], 3),RIGHT(pesele__210[[#This Row],[PESEL]], 1))</f>
        <v>MPot8</v>
      </c>
      <c r="F371" s="1">
        <f>COUNTIF($E$2:$E$495, pesele__210[[#This Row],[id]])</f>
        <v>1</v>
      </c>
    </row>
    <row r="372" spans="1:6" hidden="1" x14ac:dyDescent="0.35">
      <c r="A372" s="1" t="s">
        <v>942</v>
      </c>
      <c r="B372" s="1" t="s">
        <v>401</v>
      </c>
      <c r="C372" s="1" t="s">
        <v>137</v>
      </c>
      <c r="D372" s="1" t="str">
        <f>IF(MOD(MID(pesele__210[[#This Row],[PESEL]], 10, 1), 2) = 0, "k", "m")</f>
        <v>m</v>
      </c>
      <c r="E372" s="1" t="str">
        <f>CONCATENATE(LEFT(pesele__210[[#This Row],[Imie]],1),LEFT(pesele__210[[#This Row],[Nazwisko]], 3),RIGHT(pesele__210[[#This Row],[PESEL]], 1))</f>
        <v>MZio6</v>
      </c>
      <c r="F372" s="1">
        <f>COUNTIF($E$2:$E$495, pesele__210[[#This Row],[id]])</f>
        <v>1</v>
      </c>
    </row>
    <row r="373" spans="1:6" hidden="1" x14ac:dyDescent="0.35">
      <c r="A373" s="1" t="s">
        <v>656</v>
      </c>
      <c r="B373" s="1" t="s">
        <v>45</v>
      </c>
      <c r="C373" s="1" t="s">
        <v>46</v>
      </c>
      <c r="D373" s="1" t="str">
        <f>IF(MOD(MID(pesele__210[[#This Row],[PESEL]], 10, 1), 2) = 0, "k", "m")</f>
        <v>k</v>
      </c>
      <c r="E373" s="1" t="str">
        <f>CONCATENATE(LEFT(pesele__210[[#This Row],[Imie]],1),LEFT(pesele__210[[#This Row],[Nazwisko]], 3),RIGHT(pesele__210[[#This Row],[PESEL]], 1))</f>
        <v>NGrz1</v>
      </c>
      <c r="F373" s="1">
        <f>COUNTIF($E$2:$E$495, pesele__210[[#This Row],[id]])</f>
        <v>1</v>
      </c>
    </row>
    <row r="374" spans="1:6" hidden="1" x14ac:dyDescent="0.35">
      <c r="A374" s="1" t="s">
        <v>1091</v>
      </c>
      <c r="B374" s="1" t="s">
        <v>597</v>
      </c>
      <c r="C374" s="1" t="s">
        <v>46</v>
      </c>
      <c r="D374" s="1" t="str">
        <f>IF(MOD(MID(pesele__210[[#This Row],[PESEL]], 10, 1), 2) = 0, "k", "m")</f>
        <v>k</v>
      </c>
      <c r="E374" s="1" t="str">
        <f>CONCATENATE(LEFT(pesele__210[[#This Row],[Imie]],1),LEFT(pesele__210[[#This Row],[Nazwisko]], 3),RIGHT(pesele__210[[#This Row],[PESEL]], 1))</f>
        <v>NGrz8</v>
      </c>
      <c r="F374" s="1">
        <f>COUNTIF($E$2:$E$495, pesele__210[[#This Row],[id]])</f>
        <v>1</v>
      </c>
    </row>
    <row r="375" spans="1:6" hidden="1" x14ac:dyDescent="0.35">
      <c r="A375" s="1" t="s">
        <v>877</v>
      </c>
      <c r="B375" s="1" t="s">
        <v>355</v>
      </c>
      <c r="C375" s="1" t="s">
        <v>46</v>
      </c>
      <c r="D375" s="1" t="str">
        <f>IF(MOD(MID(pesele__210[[#This Row],[PESEL]], 10, 1), 2) = 0, "k", "m")</f>
        <v>k</v>
      </c>
      <c r="E375" s="1" t="str">
        <f>CONCATENATE(LEFT(pesele__210[[#This Row],[Imie]],1),LEFT(pesele__210[[#This Row],[Nazwisko]], 3),RIGHT(pesele__210[[#This Row],[PESEL]], 1))</f>
        <v>NHar1</v>
      </c>
      <c r="F375" s="1">
        <f>COUNTIF($E$2:$E$495, pesele__210[[#This Row],[id]])</f>
        <v>1</v>
      </c>
    </row>
    <row r="376" spans="1:6" hidden="1" x14ac:dyDescent="0.35">
      <c r="A376" s="1" t="s">
        <v>989</v>
      </c>
      <c r="B376" s="1" t="s">
        <v>479</v>
      </c>
      <c r="C376" s="1" t="s">
        <v>475</v>
      </c>
      <c r="D376" s="1" t="str">
        <f>IF(MOD(MID(pesele__210[[#This Row],[PESEL]], 10, 1), 2) = 0, "k", "m")</f>
        <v>k</v>
      </c>
      <c r="E376" s="1" t="str">
        <f>CONCATENATE(LEFT(pesele__210[[#This Row],[Imie]],1),LEFT(pesele__210[[#This Row],[Nazwisko]], 3),RIGHT(pesele__210[[#This Row],[PESEL]], 1))</f>
        <v>NHin2</v>
      </c>
      <c r="F376" s="1">
        <f>COUNTIF($E$2:$E$495, pesele__210[[#This Row],[id]])</f>
        <v>1</v>
      </c>
    </row>
    <row r="377" spans="1:6" hidden="1" x14ac:dyDescent="0.35">
      <c r="A377" s="1" t="s">
        <v>986</v>
      </c>
      <c r="B377" s="1" t="s">
        <v>474</v>
      </c>
      <c r="C377" s="1" t="s">
        <v>475</v>
      </c>
      <c r="D377" s="1" t="str">
        <f>IF(MOD(MID(pesele__210[[#This Row],[PESEL]], 10, 1), 2) = 0, "k", "m")</f>
        <v>k</v>
      </c>
      <c r="E377" s="1" t="str">
        <f>CONCATENATE(LEFT(pesele__210[[#This Row],[Imie]],1),LEFT(pesele__210[[#This Row],[Nazwisko]], 3),RIGHT(pesele__210[[#This Row],[PESEL]], 1))</f>
        <v>NHin5</v>
      </c>
      <c r="F377" s="1">
        <f>COUNTIF($E$2:$E$495, pesele__210[[#This Row],[id]])</f>
        <v>1</v>
      </c>
    </row>
    <row r="378" spans="1:6" hidden="1" x14ac:dyDescent="0.35">
      <c r="A378" s="1" t="s">
        <v>938</v>
      </c>
      <c r="B378" s="1" t="s">
        <v>422</v>
      </c>
      <c r="C378" s="1" t="s">
        <v>423</v>
      </c>
      <c r="D378" s="1" t="str">
        <f>IF(MOD(MID(pesele__210[[#This Row],[PESEL]], 10, 1), 2) = 0, "k", "m")</f>
        <v>k</v>
      </c>
      <c r="E378" s="1" t="str">
        <f>CONCATENATE(LEFT(pesele__210[[#This Row],[Imie]],1),LEFT(pesele__210[[#This Row],[Nazwisko]], 3),RIGHT(pesele__210[[#This Row],[PESEL]], 1))</f>
        <v>NHor5</v>
      </c>
      <c r="F378" s="1">
        <f>COUNTIF($E$2:$E$495, pesele__210[[#This Row],[id]])</f>
        <v>1</v>
      </c>
    </row>
    <row r="379" spans="1:6" hidden="1" x14ac:dyDescent="0.35">
      <c r="A379" s="1" t="s">
        <v>634</v>
      </c>
      <c r="B379" s="1" t="s">
        <v>5</v>
      </c>
      <c r="C379" s="1" t="s">
        <v>6</v>
      </c>
      <c r="D379" s="1" t="str">
        <f>IF(MOD(MID(pesele__210[[#This Row],[PESEL]], 10, 1), 2) = 0, "k", "m")</f>
        <v>m</v>
      </c>
      <c r="E379" s="1" t="str">
        <f>CONCATENATE(LEFT(pesele__210[[#This Row],[Imie]],1),LEFT(pesele__210[[#This Row],[Nazwisko]], 3),RIGHT(pesele__210[[#This Row],[PESEL]], 1))</f>
        <v>NJab1</v>
      </c>
      <c r="F379" s="1">
        <f>COUNTIF($E$2:$E$495, pesele__210[[#This Row],[id]])</f>
        <v>1</v>
      </c>
    </row>
    <row r="380" spans="1:6" hidden="1" x14ac:dyDescent="0.35">
      <c r="A380" s="1" t="s">
        <v>1105</v>
      </c>
      <c r="B380" s="1" t="s">
        <v>610</v>
      </c>
      <c r="C380" s="1" t="s">
        <v>611</v>
      </c>
      <c r="D380" s="1" t="str">
        <f>IF(MOD(MID(pesele__210[[#This Row],[PESEL]], 10, 1), 2) = 0, "k", "m")</f>
        <v>k</v>
      </c>
      <c r="E380" s="1" t="str">
        <f>CONCATENATE(LEFT(pesele__210[[#This Row],[Imie]],1),LEFT(pesele__210[[#This Row],[Nazwisko]], 3),RIGHT(pesele__210[[#This Row],[PESEL]], 1))</f>
        <v>NJac1</v>
      </c>
      <c r="F380" s="1">
        <f>COUNTIF($E$2:$E$495, pesele__210[[#This Row],[id]])</f>
        <v>1</v>
      </c>
    </row>
    <row r="381" spans="1:6" hidden="1" x14ac:dyDescent="0.35">
      <c r="A381" s="1" t="s">
        <v>681</v>
      </c>
      <c r="B381" s="1" t="s">
        <v>86</v>
      </c>
      <c r="C381" s="1" t="s">
        <v>6</v>
      </c>
      <c r="D381" s="1" t="str">
        <f>IF(MOD(MID(pesele__210[[#This Row],[PESEL]], 10, 1), 2) = 0, "k", "m")</f>
        <v>m</v>
      </c>
      <c r="E381" s="1" t="str">
        <f>CONCATENATE(LEFT(pesele__210[[#This Row],[Imie]],1),LEFT(pesele__210[[#This Row],[Nazwisko]], 3),RIGHT(pesele__210[[#This Row],[PESEL]], 1))</f>
        <v>NJag5</v>
      </c>
      <c r="F381" s="1">
        <f>COUNTIF($E$2:$E$495, pesele__210[[#This Row],[id]])</f>
        <v>1</v>
      </c>
    </row>
    <row r="382" spans="1:6" hidden="1" x14ac:dyDescent="0.35">
      <c r="A382" s="1" t="s">
        <v>723</v>
      </c>
      <c r="B382" s="1" t="s">
        <v>149</v>
      </c>
      <c r="C382" s="1" t="s">
        <v>150</v>
      </c>
      <c r="D382" s="1" t="str">
        <f>IF(MOD(MID(pesele__210[[#This Row],[PESEL]], 10, 1), 2) = 0, "k", "m")</f>
        <v>k</v>
      </c>
      <c r="E382" s="1" t="str">
        <f>CONCATENATE(LEFT(pesele__210[[#This Row],[Imie]],1),LEFT(pesele__210[[#This Row],[Nazwisko]], 3),RIGHT(pesele__210[[#This Row],[PESEL]], 1))</f>
        <v>NJag8</v>
      </c>
      <c r="F382" s="1">
        <f>COUNTIF($E$2:$E$495, pesele__210[[#This Row],[id]])</f>
        <v>1</v>
      </c>
    </row>
    <row r="383" spans="1:6" x14ac:dyDescent="0.35">
      <c r="A383" s="1" t="s">
        <v>652</v>
      </c>
      <c r="B383" s="1" t="s">
        <v>38</v>
      </c>
      <c r="C383" s="1" t="s">
        <v>6</v>
      </c>
      <c r="D383" s="1" t="str">
        <f>IF(MOD(MID(pesele__210[[#This Row],[PESEL]], 10, 1), 2) = 0, "k", "m")</f>
        <v>m</v>
      </c>
      <c r="E383" s="1" t="str">
        <f>CONCATENATE(LEFT(pesele__210[[#This Row],[Imie]],1),LEFT(pesele__210[[#This Row],[Nazwisko]], 3),RIGHT(pesele__210[[#This Row],[PESEL]], 1))</f>
        <v>NJak2</v>
      </c>
      <c r="F383" s="1">
        <f>COUNTIF($E$2:$E$495, pesele__210[[#This Row],[id]])</f>
        <v>2</v>
      </c>
    </row>
    <row r="384" spans="1:6" x14ac:dyDescent="0.35">
      <c r="A384" s="1" t="s">
        <v>781</v>
      </c>
      <c r="B384" s="1" t="s">
        <v>239</v>
      </c>
      <c r="C384" s="1" t="s">
        <v>150</v>
      </c>
      <c r="D384" s="1" t="str">
        <f>IF(MOD(MID(pesele__210[[#This Row],[PESEL]], 10, 1), 2) = 0, "k", "m")</f>
        <v>k</v>
      </c>
      <c r="E384" s="1" t="str">
        <f>CONCATENATE(LEFT(pesele__210[[#This Row],[Imie]],1),LEFT(pesele__210[[#This Row],[Nazwisko]], 3),RIGHT(pesele__210[[#This Row],[PESEL]], 1))</f>
        <v>NJak2</v>
      </c>
      <c r="F384" s="1">
        <f>COUNTIF($E$2:$E$495, pesele__210[[#This Row],[id]])</f>
        <v>2</v>
      </c>
    </row>
    <row r="385" spans="1:6" hidden="1" x14ac:dyDescent="0.35">
      <c r="A385" s="1" t="s">
        <v>882</v>
      </c>
      <c r="B385" s="1" t="s">
        <v>361</v>
      </c>
      <c r="C385" s="1" t="s">
        <v>150</v>
      </c>
      <c r="D385" s="1" t="str">
        <f>IF(MOD(MID(pesele__210[[#This Row],[PESEL]], 10, 1), 2) = 0, "k", "m")</f>
        <v>k</v>
      </c>
      <c r="E385" s="1" t="str">
        <f>CONCATENATE(LEFT(pesele__210[[#This Row],[Imie]],1),LEFT(pesele__210[[#This Row],[Nazwisko]], 3),RIGHT(pesele__210[[#This Row],[PESEL]], 1))</f>
        <v>NJak4</v>
      </c>
      <c r="F385" s="1">
        <f>COUNTIF($E$2:$E$495, pesele__210[[#This Row],[id]])</f>
        <v>1</v>
      </c>
    </row>
    <row r="386" spans="1:6" hidden="1" x14ac:dyDescent="0.35">
      <c r="A386" s="1" t="s">
        <v>1015</v>
      </c>
      <c r="B386" s="1" t="s">
        <v>513</v>
      </c>
      <c r="C386" s="1" t="s">
        <v>6</v>
      </c>
      <c r="D386" s="1" t="str">
        <f>IF(MOD(MID(pesele__210[[#This Row],[PESEL]], 10, 1), 2) = 0, "k", "m")</f>
        <v>m</v>
      </c>
      <c r="E386" s="1" t="str">
        <f>CONCATENATE(LEFT(pesele__210[[#This Row],[Imie]],1),LEFT(pesele__210[[#This Row],[Nazwisko]], 3),RIGHT(pesele__210[[#This Row],[PESEL]], 1))</f>
        <v>NJak5</v>
      </c>
      <c r="F386" s="1">
        <f>COUNTIF($E$2:$E$495, pesele__210[[#This Row],[id]])</f>
        <v>1</v>
      </c>
    </row>
    <row r="387" spans="1:6" hidden="1" x14ac:dyDescent="0.35">
      <c r="A387" s="1" t="s">
        <v>639</v>
      </c>
      <c r="B387" s="1" t="s">
        <v>15</v>
      </c>
      <c r="C387" s="1" t="s">
        <v>6</v>
      </c>
      <c r="D387" s="1" t="str">
        <f>IF(MOD(MID(pesele__210[[#This Row],[PESEL]], 10, 1), 2) = 0, "k", "m")</f>
        <v>m</v>
      </c>
      <c r="E387" s="1" t="str">
        <f>CONCATENATE(LEFT(pesele__210[[#This Row],[Imie]],1),LEFT(pesele__210[[#This Row],[Nazwisko]], 3),RIGHT(pesele__210[[#This Row],[PESEL]], 1))</f>
        <v>NJam6</v>
      </c>
      <c r="F387" s="1">
        <f>COUNTIF($E$2:$E$495, pesele__210[[#This Row],[id]])</f>
        <v>1</v>
      </c>
    </row>
    <row r="388" spans="1:6" hidden="1" x14ac:dyDescent="0.35">
      <c r="A388" s="1" t="s">
        <v>946</v>
      </c>
      <c r="B388" s="1" t="s">
        <v>430</v>
      </c>
      <c r="C388" s="1" t="s">
        <v>150</v>
      </c>
      <c r="D388" s="1" t="str">
        <f>IF(MOD(MID(pesele__210[[#This Row],[PESEL]], 10, 1), 2) = 0, "k", "m")</f>
        <v>k</v>
      </c>
      <c r="E388" s="1" t="str">
        <f>CONCATENATE(LEFT(pesele__210[[#This Row],[Imie]],1),LEFT(pesele__210[[#This Row],[Nazwisko]], 3),RIGHT(pesele__210[[#This Row],[PESEL]], 1))</f>
        <v>NJan0</v>
      </c>
      <c r="F388" s="1">
        <f>COUNTIF($E$2:$E$495, pesele__210[[#This Row],[id]])</f>
        <v>1</v>
      </c>
    </row>
    <row r="389" spans="1:6" hidden="1" x14ac:dyDescent="0.35">
      <c r="A389" s="1" t="s">
        <v>819</v>
      </c>
      <c r="B389" s="1" t="s">
        <v>287</v>
      </c>
      <c r="C389" s="1" t="s">
        <v>288</v>
      </c>
      <c r="D389" s="1" t="str">
        <f>IF(MOD(MID(pesele__210[[#This Row],[PESEL]], 10, 1), 2) = 0, "k", "m")</f>
        <v>m</v>
      </c>
      <c r="E389" s="1" t="str">
        <f>CONCATENATE(LEFT(pesele__210[[#This Row],[Imie]],1),LEFT(pesele__210[[#This Row],[Nazwisko]], 3),RIGHT(pesele__210[[#This Row],[PESEL]], 1))</f>
        <v>NJan1</v>
      </c>
      <c r="F389" s="1">
        <f>COUNTIF($E$2:$E$495, pesele__210[[#This Row],[id]])</f>
        <v>1</v>
      </c>
    </row>
    <row r="390" spans="1:6" x14ac:dyDescent="0.35">
      <c r="A390" s="1" t="s">
        <v>806</v>
      </c>
      <c r="B390" s="1" t="s">
        <v>271</v>
      </c>
      <c r="C390" s="1" t="s">
        <v>150</v>
      </c>
      <c r="D390" s="1" t="str">
        <f>IF(MOD(MID(pesele__210[[#This Row],[PESEL]], 10, 1), 2) = 0, "k", "m")</f>
        <v>k</v>
      </c>
      <c r="E390" s="1" t="str">
        <f>CONCATENATE(LEFT(pesele__210[[#This Row],[Imie]],1),LEFT(pesele__210[[#This Row],[Nazwisko]], 3),RIGHT(pesele__210[[#This Row],[PESEL]], 1))</f>
        <v>NJan3</v>
      </c>
      <c r="F390" s="1">
        <f>COUNTIF($E$2:$E$495, pesele__210[[#This Row],[id]])</f>
        <v>2</v>
      </c>
    </row>
    <row r="391" spans="1:6" x14ac:dyDescent="0.35">
      <c r="A391" s="1" t="s">
        <v>811</v>
      </c>
      <c r="B391" s="1" t="s">
        <v>277</v>
      </c>
      <c r="C391" s="1" t="s">
        <v>278</v>
      </c>
      <c r="D391" s="1" t="str">
        <f>IF(MOD(MID(pesele__210[[#This Row],[PESEL]], 10, 1), 2) = 0, "k", "m")</f>
        <v>m</v>
      </c>
      <c r="E391" s="1" t="str">
        <f>CONCATENATE(LEFT(pesele__210[[#This Row],[Imie]],1),LEFT(pesele__210[[#This Row],[Nazwisko]], 3),RIGHT(pesele__210[[#This Row],[PESEL]], 1))</f>
        <v>NJan3</v>
      </c>
      <c r="F391" s="1">
        <f>COUNTIF($E$2:$E$495, pesele__210[[#This Row],[id]])</f>
        <v>2</v>
      </c>
    </row>
    <row r="392" spans="1:6" x14ac:dyDescent="0.35">
      <c r="A392" s="1" t="s">
        <v>658</v>
      </c>
      <c r="B392" s="1" t="s">
        <v>49</v>
      </c>
      <c r="C392" s="1" t="s">
        <v>6</v>
      </c>
      <c r="D392" s="1" t="str">
        <f>IF(MOD(MID(pesele__210[[#This Row],[PESEL]], 10, 1), 2) = 0, "k", "m")</f>
        <v>m</v>
      </c>
      <c r="E392" s="1" t="str">
        <f>CONCATENATE(LEFT(pesele__210[[#This Row],[Imie]],1),LEFT(pesele__210[[#This Row],[Nazwisko]], 3),RIGHT(pesele__210[[#This Row],[PESEL]], 1))</f>
        <v>NJan6</v>
      </c>
      <c r="F392" s="1">
        <f>COUNTIF($E$2:$E$495, pesele__210[[#This Row],[id]])</f>
        <v>2</v>
      </c>
    </row>
    <row r="393" spans="1:6" x14ac:dyDescent="0.35">
      <c r="A393" s="1" t="s">
        <v>887</v>
      </c>
      <c r="B393" s="1" t="s">
        <v>366</v>
      </c>
      <c r="C393" s="1" t="s">
        <v>150</v>
      </c>
      <c r="D393" s="1" t="str">
        <f>IF(MOD(MID(pesele__210[[#This Row],[PESEL]], 10, 1), 2) = 0, "k", "m")</f>
        <v>k</v>
      </c>
      <c r="E393" s="1" t="str">
        <f>CONCATENATE(LEFT(pesele__210[[#This Row],[Imie]],1),LEFT(pesele__210[[#This Row],[Nazwisko]], 3),RIGHT(pesele__210[[#This Row],[PESEL]], 1))</f>
        <v>NJan6</v>
      </c>
      <c r="F393" s="1">
        <f>COUNTIF($E$2:$E$495, pesele__210[[#This Row],[id]])</f>
        <v>2</v>
      </c>
    </row>
    <row r="394" spans="1:6" hidden="1" x14ac:dyDescent="0.35">
      <c r="A394" s="1" t="s">
        <v>732</v>
      </c>
      <c r="B394" s="1" t="s">
        <v>165</v>
      </c>
      <c r="C394" s="1" t="s">
        <v>166</v>
      </c>
      <c r="D394" s="1" t="str">
        <f>IF(MOD(MID(pesele__210[[#This Row],[PESEL]], 10, 1), 2) = 0, "k", "m")</f>
        <v>k</v>
      </c>
      <c r="E394" s="1" t="str">
        <f>CONCATENATE(LEFT(pesele__210[[#This Row],[Imie]],1),LEFT(pesele__210[[#This Row],[Nazwisko]], 3),RIGHT(pesele__210[[#This Row],[PESEL]], 1))</f>
        <v>NJaz0</v>
      </c>
      <c r="F394" s="1">
        <f>COUNTIF($E$2:$E$495, pesele__210[[#This Row],[id]])</f>
        <v>1</v>
      </c>
    </row>
    <row r="395" spans="1:6" hidden="1" x14ac:dyDescent="0.35">
      <c r="A395" s="1" t="s">
        <v>963</v>
      </c>
      <c r="B395" s="1" t="s">
        <v>447</v>
      </c>
      <c r="C395" s="1" t="s">
        <v>166</v>
      </c>
      <c r="D395" s="1" t="str">
        <f>IF(MOD(MID(pesele__210[[#This Row],[PESEL]], 10, 1), 2) = 0, "k", "m")</f>
        <v>k</v>
      </c>
      <c r="E395" s="1" t="str">
        <f>CONCATENATE(LEFT(pesele__210[[#This Row],[Imie]],1),LEFT(pesele__210[[#This Row],[Nazwisko]], 3),RIGHT(pesele__210[[#This Row],[PESEL]], 1))</f>
        <v>NJęd0</v>
      </c>
      <c r="F395" s="1">
        <f>COUNTIF($E$2:$E$495, pesele__210[[#This Row],[id]])</f>
        <v>1</v>
      </c>
    </row>
    <row r="396" spans="1:6" hidden="1" x14ac:dyDescent="0.35">
      <c r="A396" s="1" t="s">
        <v>1080</v>
      </c>
      <c r="B396" s="1" t="s">
        <v>585</v>
      </c>
      <c r="C396" s="1" t="s">
        <v>166</v>
      </c>
      <c r="D396" s="1" t="str">
        <f>IF(MOD(MID(pesele__210[[#This Row],[PESEL]], 10, 1), 2) = 0, "k", "m")</f>
        <v>k</v>
      </c>
      <c r="E396" s="1" t="str">
        <f>CONCATENATE(LEFT(pesele__210[[#This Row],[Imie]],1),LEFT(pesele__210[[#This Row],[Nazwisko]], 3),RIGHT(pesele__210[[#This Row],[PESEL]], 1))</f>
        <v>NJur5</v>
      </c>
      <c r="F396" s="1">
        <f>COUNTIF($E$2:$E$495, pesele__210[[#This Row],[id]])</f>
        <v>1</v>
      </c>
    </row>
    <row r="397" spans="1:6" hidden="1" x14ac:dyDescent="0.35">
      <c r="A397" s="1" t="s">
        <v>1035</v>
      </c>
      <c r="B397" s="1" t="s">
        <v>535</v>
      </c>
      <c r="C397" s="1" t="s">
        <v>166</v>
      </c>
      <c r="D397" s="1" t="str">
        <f>IF(MOD(MID(pesele__210[[#This Row],[PESEL]], 10, 1), 2) = 0, "k", "m")</f>
        <v>k</v>
      </c>
      <c r="E397" s="1" t="str">
        <f>CONCATENATE(LEFT(pesele__210[[#This Row],[Imie]],1),LEFT(pesele__210[[#This Row],[Nazwisko]], 3),RIGHT(pesele__210[[#This Row],[PESEL]], 1))</f>
        <v>NJur6</v>
      </c>
      <c r="F397" s="1">
        <f>COUNTIF($E$2:$E$495, pesele__210[[#This Row],[id]])</f>
        <v>1</v>
      </c>
    </row>
    <row r="398" spans="1:6" hidden="1" x14ac:dyDescent="0.35">
      <c r="A398" s="1" t="s">
        <v>856</v>
      </c>
      <c r="B398" s="1" t="s">
        <v>330</v>
      </c>
      <c r="C398" s="1" t="s">
        <v>117</v>
      </c>
      <c r="D398" s="1" t="str">
        <f>IF(MOD(MID(pesele__210[[#This Row],[PESEL]], 10, 1), 2) = 0, "k", "m")</f>
        <v>k</v>
      </c>
      <c r="E398" s="1" t="str">
        <f>CONCATENATE(LEFT(pesele__210[[#This Row],[Imie]],1),LEFT(pesele__210[[#This Row],[Nazwisko]], 3),RIGHT(pesele__210[[#This Row],[PESEL]], 1))</f>
        <v>OBro0</v>
      </c>
      <c r="F398" s="1">
        <f>COUNTIF($E$2:$E$495, pesele__210[[#This Row],[id]])</f>
        <v>1</v>
      </c>
    </row>
    <row r="399" spans="1:6" hidden="1" x14ac:dyDescent="0.35">
      <c r="A399" s="1" t="s">
        <v>702</v>
      </c>
      <c r="B399" s="1" t="s">
        <v>116</v>
      </c>
      <c r="C399" s="1" t="s">
        <v>117</v>
      </c>
      <c r="D399" s="1" t="str">
        <f>IF(MOD(MID(pesele__210[[#This Row],[PESEL]], 10, 1), 2) = 0, "k", "m")</f>
        <v>k</v>
      </c>
      <c r="E399" s="1" t="str">
        <f>CONCATENATE(LEFT(pesele__210[[#This Row],[Imie]],1),LEFT(pesele__210[[#This Row],[Nazwisko]], 3),RIGHT(pesele__210[[#This Row],[PESEL]], 1))</f>
        <v>OCup4</v>
      </c>
      <c r="F399" s="1">
        <f>COUNTIF($E$2:$E$495, pesele__210[[#This Row],[id]])</f>
        <v>1</v>
      </c>
    </row>
    <row r="400" spans="1:6" hidden="1" x14ac:dyDescent="0.35">
      <c r="A400" s="1" t="s">
        <v>908</v>
      </c>
      <c r="B400" s="1" t="s">
        <v>392</v>
      </c>
      <c r="C400" s="1" t="s">
        <v>84</v>
      </c>
      <c r="D400" s="1" t="str">
        <f>IF(MOD(MID(pesele__210[[#This Row],[PESEL]], 10, 1), 2) = 0, "k", "m")</f>
        <v>k</v>
      </c>
      <c r="E400" s="1" t="str">
        <f>CONCATENATE(LEFT(pesele__210[[#This Row],[Imie]],1),LEFT(pesele__210[[#This Row],[Nazwisko]], 3),RIGHT(pesele__210[[#This Row],[PESEL]], 1))</f>
        <v>OGor5</v>
      </c>
      <c r="F400" s="1">
        <f>COUNTIF($E$2:$E$495, pesele__210[[#This Row],[id]])</f>
        <v>1</v>
      </c>
    </row>
    <row r="401" spans="1:6" hidden="1" x14ac:dyDescent="0.35">
      <c r="A401" s="1" t="s">
        <v>755</v>
      </c>
      <c r="B401" s="1" t="s">
        <v>202</v>
      </c>
      <c r="C401" s="1" t="s">
        <v>84</v>
      </c>
      <c r="D401" s="1" t="str">
        <f>IF(MOD(MID(pesele__210[[#This Row],[PESEL]], 10, 1), 2) = 0, "k", "m")</f>
        <v>k</v>
      </c>
      <c r="E401" s="1" t="str">
        <f>CONCATENATE(LEFT(pesele__210[[#This Row],[Imie]],1),LEFT(pesele__210[[#This Row],[Nazwisko]], 3),RIGHT(pesele__210[[#This Row],[PESEL]], 1))</f>
        <v>OGor7</v>
      </c>
      <c r="F401" s="1">
        <f>COUNTIF($E$2:$E$495, pesele__210[[#This Row],[id]])</f>
        <v>1</v>
      </c>
    </row>
    <row r="402" spans="1:6" hidden="1" x14ac:dyDescent="0.35">
      <c r="A402" s="1" t="s">
        <v>679</v>
      </c>
      <c r="B402" s="1" t="s">
        <v>83</v>
      </c>
      <c r="C402" s="1" t="s">
        <v>84</v>
      </c>
      <c r="D402" s="1" t="str">
        <f>IF(MOD(MID(pesele__210[[#This Row],[PESEL]], 10, 1), 2) = 0, "k", "m")</f>
        <v>k</v>
      </c>
      <c r="E402" s="1" t="str">
        <f>CONCATENATE(LEFT(pesele__210[[#This Row],[Imie]],1),LEFT(pesele__210[[#This Row],[Nazwisko]], 3),RIGHT(pesele__210[[#This Row],[PESEL]], 1))</f>
        <v>OGoz4</v>
      </c>
      <c r="F402" s="1">
        <f>COUNTIF($E$2:$E$495, pesele__210[[#This Row],[id]])</f>
        <v>1</v>
      </c>
    </row>
    <row r="403" spans="1:6" hidden="1" x14ac:dyDescent="0.35">
      <c r="A403" s="1" t="s">
        <v>842</v>
      </c>
      <c r="B403" s="1" t="s">
        <v>316</v>
      </c>
      <c r="C403" s="1" t="s">
        <v>74</v>
      </c>
      <c r="D403" s="1" t="str">
        <f>IF(MOD(MID(pesele__210[[#This Row],[PESEL]], 10, 1), 2) = 0, "k", "m")</f>
        <v>m</v>
      </c>
      <c r="E403" s="1" t="str">
        <f>CONCATENATE(LEFT(pesele__210[[#This Row],[Imie]],1),LEFT(pesele__210[[#This Row],[Nazwisko]], 3),RIGHT(pesele__210[[#This Row],[PESEL]], 1))</f>
        <v>OGra8</v>
      </c>
      <c r="F403" s="1">
        <f>COUNTIF($E$2:$E$495, pesele__210[[#This Row],[id]])</f>
        <v>1</v>
      </c>
    </row>
    <row r="404" spans="1:6" hidden="1" x14ac:dyDescent="0.35">
      <c r="A404" s="1" t="s">
        <v>944</v>
      </c>
      <c r="B404" s="1" t="s">
        <v>428</v>
      </c>
      <c r="C404" s="1" t="s">
        <v>84</v>
      </c>
      <c r="D404" s="1" t="str">
        <f>IF(MOD(MID(pesele__210[[#This Row],[PESEL]], 10, 1), 2) = 0, "k", "m")</f>
        <v>k</v>
      </c>
      <c r="E404" s="1" t="str">
        <f>CONCATENATE(LEFT(pesele__210[[#This Row],[Imie]],1),LEFT(pesele__210[[#This Row],[Nazwisko]], 3),RIGHT(pesele__210[[#This Row],[PESEL]], 1))</f>
        <v>OGre2</v>
      </c>
      <c r="F404" s="1">
        <f>COUNTIF($E$2:$E$495, pesele__210[[#This Row],[id]])</f>
        <v>1</v>
      </c>
    </row>
    <row r="405" spans="1:6" hidden="1" x14ac:dyDescent="0.35">
      <c r="A405" s="1" t="s">
        <v>704</v>
      </c>
      <c r="B405" s="1" t="s">
        <v>119</v>
      </c>
      <c r="C405" s="1" t="s">
        <v>74</v>
      </c>
      <c r="D405" s="1" t="str">
        <f>IF(MOD(MID(pesele__210[[#This Row],[PESEL]], 10, 1), 2) = 0, "k", "m")</f>
        <v>m</v>
      </c>
      <c r="E405" s="1" t="str">
        <f>CONCATENATE(LEFT(pesele__210[[#This Row],[Imie]],1),LEFT(pesele__210[[#This Row],[Nazwisko]], 3),RIGHT(pesele__210[[#This Row],[PESEL]], 1))</f>
        <v>OGro9</v>
      </c>
      <c r="F405" s="1">
        <f>COUNTIF($E$2:$E$495, pesele__210[[#This Row],[id]])</f>
        <v>1</v>
      </c>
    </row>
    <row r="406" spans="1:6" hidden="1" x14ac:dyDescent="0.35">
      <c r="A406" s="1" t="s">
        <v>672</v>
      </c>
      <c r="B406" s="1" t="s">
        <v>73</v>
      </c>
      <c r="C406" s="1" t="s">
        <v>74</v>
      </c>
      <c r="D406" s="1" t="str">
        <f>IF(MOD(MID(pesele__210[[#This Row],[PESEL]], 10, 1), 2) = 0, "k", "m")</f>
        <v>m</v>
      </c>
      <c r="E406" s="1" t="str">
        <f>CONCATENATE(LEFT(pesele__210[[#This Row],[Imie]],1),LEFT(pesele__210[[#This Row],[Nazwisko]], 3),RIGHT(pesele__210[[#This Row],[PESEL]], 1))</f>
        <v>OGru7</v>
      </c>
      <c r="F406" s="1">
        <f>COUNTIF($E$2:$E$495, pesele__210[[#This Row],[id]])</f>
        <v>1</v>
      </c>
    </row>
    <row r="407" spans="1:6" hidden="1" x14ac:dyDescent="0.35">
      <c r="A407" s="1" t="s">
        <v>653</v>
      </c>
      <c r="B407" s="1" t="s">
        <v>39</v>
      </c>
      <c r="C407" s="1" t="s">
        <v>40</v>
      </c>
      <c r="D407" s="1" t="str">
        <f>IF(MOD(MID(pesele__210[[#This Row],[PESEL]], 10, 1), 2) = 0, "k", "m")</f>
        <v>m</v>
      </c>
      <c r="E407" s="1" t="str">
        <f>CONCATENATE(LEFT(pesele__210[[#This Row],[Imie]],1),LEFT(pesele__210[[#This Row],[Nazwisko]], 3),RIGHT(pesele__210[[#This Row],[PESEL]], 1))</f>
        <v>OGry7</v>
      </c>
      <c r="F407" s="1">
        <f>COUNTIF($E$2:$E$495, pesele__210[[#This Row],[id]])</f>
        <v>1</v>
      </c>
    </row>
    <row r="408" spans="1:6" hidden="1" x14ac:dyDescent="0.35">
      <c r="A408" s="1" t="s">
        <v>988</v>
      </c>
      <c r="B408" s="1" t="s">
        <v>478</v>
      </c>
      <c r="C408" s="1" t="s">
        <v>40</v>
      </c>
      <c r="D408" s="1" t="str">
        <f>IF(MOD(MID(pesele__210[[#This Row],[PESEL]], 10, 1), 2) = 0, "k", "m")</f>
        <v>m</v>
      </c>
      <c r="E408" s="1" t="str">
        <f>CONCATENATE(LEFT(pesele__210[[#This Row],[Imie]],1),LEFT(pesele__210[[#This Row],[Nazwisko]], 3),RIGHT(pesele__210[[#This Row],[PESEL]], 1))</f>
        <v>OGrz1</v>
      </c>
      <c r="F408" s="1">
        <f>COUNTIF($E$2:$E$495, pesele__210[[#This Row],[id]])</f>
        <v>1</v>
      </c>
    </row>
    <row r="409" spans="1:6" hidden="1" x14ac:dyDescent="0.35">
      <c r="A409" s="1" t="s">
        <v>997</v>
      </c>
      <c r="B409" s="1" t="s">
        <v>489</v>
      </c>
      <c r="C409" s="1" t="s">
        <v>490</v>
      </c>
      <c r="D409" s="1" t="str">
        <f>IF(MOD(MID(pesele__210[[#This Row],[PESEL]], 10, 1), 2) = 0, "k", "m")</f>
        <v>m</v>
      </c>
      <c r="E409" s="1" t="str">
        <f>CONCATENATE(LEFT(pesele__210[[#This Row],[Imie]],1),LEFT(pesele__210[[#This Row],[Nazwisko]], 3),RIGHT(pesele__210[[#This Row],[PESEL]], 1))</f>
        <v>OHan3</v>
      </c>
      <c r="F409" s="1">
        <f>COUNTIF($E$2:$E$495, pesele__210[[#This Row],[id]])</f>
        <v>1</v>
      </c>
    </row>
    <row r="410" spans="1:6" hidden="1" x14ac:dyDescent="0.35">
      <c r="A410" s="1" t="s">
        <v>979</v>
      </c>
      <c r="B410" s="1" t="s">
        <v>464</v>
      </c>
      <c r="C410" s="1" t="s">
        <v>465</v>
      </c>
      <c r="D410" s="1" t="str">
        <f>IF(MOD(MID(pesele__210[[#This Row],[PESEL]], 10, 1), 2) = 0, "k", "m")</f>
        <v>m</v>
      </c>
      <c r="E410" s="1" t="str">
        <f>CONCATENATE(LEFT(pesele__210[[#This Row],[Imie]],1),LEFT(pesele__210[[#This Row],[Nazwisko]], 3),RIGHT(pesele__210[[#This Row],[PESEL]], 1))</f>
        <v>OHaz5</v>
      </c>
      <c r="F410" s="1">
        <f>COUNTIF($E$2:$E$495, pesele__210[[#This Row],[id]])</f>
        <v>1</v>
      </c>
    </row>
    <row r="411" spans="1:6" hidden="1" x14ac:dyDescent="0.35">
      <c r="A411" s="1" t="s">
        <v>1116</v>
      </c>
      <c r="B411" s="1" t="s">
        <v>623</v>
      </c>
      <c r="C411" s="1" t="s">
        <v>33</v>
      </c>
      <c r="D411" s="1" t="str">
        <f>IF(MOD(MID(pesele__210[[#This Row],[PESEL]], 10, 1), 2) = 0, "k", "m")</f>
        <v>m</v>
      </c>
      <c r="E411" s="1" t="str">
        <f>CONCATENATE(LEFT(pesele__210[[#This Row],[Imie]],1),LEFT(pesele__210[[#This Row],[Nazwisko]], 3),RIGHT(pesele__210[[#This Row],[PESEL]], 1))</f>
        <v>OHry9</v>
      </c>
      <c r="F411" s="1">
        <f>COUNTIF($E$2:$E$495, pesele__210[[#This Row],[id]])</f>
        <v>1</v>
      </c>
    </row>
    <row r="412" spans="1:6" hidden="1" x14ac:dyDescent="0.35">
      <c r="A412" s="1" t="s">
        <v>649</v>
      </c>
      <c r="B412" s="1" t="s">
        <v>32</v>
      </c>
      <c r="C412" s="1" t="s">
        <v>33</v>
      </c>
      <c r="D412" s="1" t="str">
        <f>IF(MOD(MID(pesele__210[[#This Row],[PESEL]], 10, 1), 2) = 0, "k", "m")</f>
        <v>m</v>
      </c>
      <c r="E412" s="1" t="str">
        <f>CONCATENATE(LEFT(pesele__210[[#This Row],[Imie]],1),LEFT(pesele__210[[#This Row],[Nazwisko]], 3),RIGHT(pesele__210[[#This Row],[PESEL]], 1))</f>
        <v>OIwa1</v>
      </c>
      <c r="F412" s="1">
        <f>COUNTIF($E$2:$E$495, pesele__210[[#This Row],[id]])</f>
        <v>1</v>
      </c>
    </row>
    <row r="413" spans="1:6" hidden="1" x14ac:dyDescent="0.35">
      <c r="A413" s="1" t="s">
        <v>883</v>
      </c>
      <c r="B413" s="1" t="s">
        <v>219</v>
      </c>
      <c r="C413" s="1" t="s">
        <v>117</v>
      </c>
      <c r="D413" s="1" t="str">
        <f>IF(MOD(MID(pesele__210[[#This Row],[PESEL]], 10, 1), 2) = 0, "k", "m")</f>
        <v>k</v>
      </c>
      <c r="E413" s="1" t="str">
        <f>CONCATENATE(LEFT(pesele__210[[#This Row],[Imie]],1),LEFT(pesele__210[[#This Row],[Nazwisko]], 3),RIGHT(pesele__210[[#This Row],[PESEL]], 1))</f>
        <v>OLew3</v>
      </c>
      <c r="F413" s="1">
        <f>COUNTIF($E$2:$E$495, pesele__210[[#This Row],[id]])</f>
        <v>1</v>
      </c>
    </row>
    <row r="414" spans="1:6" hidden="1" x14ac:dyDescent="0.35">
      <c r="A414" s="1" t="s">
        <v>773</v>
      </c>
      <c r="B414" s="1" t="s">
        <v>228</v>
      </c>
      <c r="C414" s="1" t="s">
        <v>117</v>
      </c>
      <c r="D414" s="1" t="str">
        <f>IF(MOD(MID(pesele__210[[#This Row],[PESEL]], 10, 1), 2) = 0, "k", "m")</f>
        <v>k</v>
      </c>
      <c r="E414" s="1" t="str">
        <f>CONCATENATE(LEFT(pesele__210[[#This Row],[Imie]],1),LEFT(pesele__210[[#This Row],[Nazwisko]], 3),RIGHT(pesele__210[[#This Row],[PESEL]], 1))</f>
        <v>OZak2</v>
      </c>
      <c r="F414" s="1">
        <f>COUNTIF($E$2:$E$495, pesele__210[[#This Row],[id]])</f>
        <v>1</v>
      </c>
    </row>
    <row r="415" spans="1:6" hidden="1" x14ac:dyDescent="0.35">
      <c r="A415" s="1" t="s">
        <v>1000</v>
      </c>
      <c r="B415" s="1" t="s">
        <v>494</v>
      </c>
      <c r="C415" s="1" t="s">
        <v>48</v>
      </c>
      <c r="D415" s="1" t="str">
        <f>IF(MOD(MID(pesele__210[[#This Row],[PESEL]], 10, 1), 2) = 0, "k", "m")</f>
        <v>m</v>
      </c>
      <c r="E415" s="1" t="str">
        <f>CONCATENATE(LEFT(pesele__210[[#This Row],[Imie]],1),LEFT(pesele__210[[#This Row],[Nazwisko]], 3),RIGHT(pesele__210[[#This Row],[PESEL]], 1))</f>
        <v>PBia4</v>
      </c>
      <c r="F415" s="1">
        <f>COUNTIF($E$2:$E$495, pesele__210[[#This Row],[id]])</f>
        <v>1</v>
      </c>
    </row>
    <row r="416" spans="1:6" hidden="1" x14ac:dyDescent="0.35">
      <c r="A416" s="1" t="s">
        <v>910</v>
      </c>
      <c r="B416" s="1" t="s">
        <v>395</v>
      </c>
      <c r="C416" s="1" t="s">
        <v>48</v>
      </c>
      <c r="D416" s="1" t="str">
        <f>IF(MOD(MID(pesele__210[[#This Row],[PESEL]], 10, 1), 2) = 0, "k", "m")</f>
        <v>m</v>
      </c>
      <c r="E416" s="1" t="str">
        <f>CONCATENATE(LEFT(pesele__210[[#This Row],[Imie]],1),LEFT(pesele__210[[#This Row],[Nazwisko]], 3),RIGHT(pesele__210[[#This Row],[PESEL]], 1))</f>
        <v>PDul6</v>
      </c>
      <c r="F416" s="1">
        <f>COUNTIF($E$2:$E$495, pesele__210[[#This Row],[id]])</f>
        <v>1</v>
      </c>
    </row>
    <row r="417" spans="1:6" hidden="1" x14ac:dyDescent="0.35">
      <c r="A417" s="1" t="s">
        <v>841</v>
      </c>
      <c r="B417" s="1" t="s">
        <v>315</v>
      </c>
      <c r="C417" s="1" t="s">
        <v>48</v>
      </c>
      <c r="D417" s="1" t="str">
        <f>IF(MOD(MID(pesele__210[[#This Row],[PESEL]], 10, 1), 2) = 0, "k", "m")</f>
        <v>m</v>
      </c>
      <c r="E417" s="1" t="str">
        <f>CONCATENATE(LEFT(pesele__210[[#This Row],[Imie]],1),LEFT(pesele__210[[#This Row],[Nazwisko]], 3),RIGHT(pesele__210[[#This Row],[PESEL]], 1))</f>
        <v>PDur3</v>
      </c>
      <c r="F417" s="1">
        <f>COUNTIF($E$2:$E$495, pesele__210[[#This Row],[id]])</f>
        <v>1</v>
      </c>
    </row>
    <row r="418" spans="1:6" hidden="1" x14ac:dyDescent="0.35">
      <c r="A418" s="1" t="s">
        <v>1050</v>
      </c>
      <c r="B418" s="1" t="s">
        <v>550</v>
      </c>
      <c r="C418" s="1" t="s">
        <v>48</v>
      </c>
      <c r="D418" s="1" t="str">
        <f>IF(MOD(MID(pesele__210[[#This Row],[PESEL]], 10, 1), 2) = 0, "k", "m")</f>
        <v>m</v>
      </c>
      <c r="E418" s="1" t="str">
        <f>CONCATENATE(LEFT(pesele__210[[#This Row],[Imie]],1),LEFT(pesele__210[[#This Row],[Nazwisko]], 3),RIGHT(pesele__210[[#This Row],[PESEL]], 1))</f>
        <v>PDus8</v>
      </c>
      <c r="F418" s="1">
        <f>COUNTIF($E$2:$E$495, pesele__210[[#This Row],[id]])</f>
        <v>1</v>
      </c>
    </row>
    <row r="419" spans="1:6" hidden="1" x14ac:dyDescent="0.35">
      <c r="A419" s="1" t="s">
        <v>1042</v>
      </c>
      <c r="B419" s="1" t="s">
        <v>543</v>
      </c>
      <c r="C419" s="1" t="s">
        <v>48</v>
      </c>
      <c r="D419" s="1" t="str">
        <f>IF(MOD(MID(pesele__210[[#This Row],[PESEL]], 10, 1), 2) = 0, "k", "m")</f>
        <v>m</v>
      </c>
      <c r="E419" s="1" t="str">
        <f>CONCATENATE(LEFT(pesele__210[[#This Row],[Imie]],1),LEFT(pesele__210[[#This Row],[Nazwisko]], 3),RIGHT(pesele__210[[#This Row],[PESEL]], 1))</f>
        <v>PDzi6</v>
      </c>
      <c r="F419" s="1">
        <f>COUNTIF($E$2:$E$495, pesele__210[[#This Row],[id]])</f>
        <v>1</v>
      </c>
    </row>
    <row r="420" spans="1:6" hidden="1" x14ac:dyDescent="0.35">
      <c r="A420" s="1" t="s">
        <v>915</v>
      </c>
      <c r="B420" s="1" t="s">
        <v>400</v>
      </c>
      <c r="C420" s="1" t="s">
        <v>48</v>
      </c>
      <c r="D420" s="1" t="str">
        <f>IF(MOD(MID(pesele__210[[#This Row],[PESEL]], 10, 1), 2) = 0, "k", "m")</f>
        <v>m</v>
      </c>
      <c r="E420" s="1" t="str">
        <f>CONCATENATE(LEFT(pesele__210[[#This Row],[Imie]],1),LEFT(pesele__210[[#This Row],[Nazwisko]], 3),RIGHT(pesele__210[[#This Row],[PESEL]], 1))</f>
        <v>PFie6</v>
      </c>
      <c r="F420" s="1">
        <f>COUNTIF($E$2:$E$495, pesele__210[[#This Row],[id]])</f>
        <v>1</v>
      </c>
    </row>
    <row r="421" spans="1:6" hidden="1" x14ac:dyDescent="0.35">
      <c r="A421" s="1" t="s">
        <v>674</v>
      </c>
      <c r="B421" s="1" t="s">
        <v>76</v>
      </c>
      <c r="C421" s="1" t="s">
        <v>48</v>
      </c>
      <c r="D421" s="1" t="str">
        <f>IF(MOD(MID(pesele__210[[#This Row],[PESEL]], 10, 1), 2) = 0, "k", "m")</f>
        <v>m</v>
      </c>
      <c r="E421" s="1" t="str">
        <f>CONCATENATE(LEFT(pesele__210[[#This Row],[Imie]],1),LEFT(pesele__210[[#This Row],[Nazwisko]], 3),RIGHT(pesele__210[[#This Row],[PESEL]], 1))</f>
        <v>PFil4</v>
      </c>
      <c r="F421" s="1">
        <f>COUNTIF($E$2:$E$495, pesele__210[[#This Row],[id]])</f>
        <v>1</v>
      </c>
    </row>
    <row r="422" spans="1:6" hidden="1" x14ac:dyDescent="0.35">
      <c r="A422" s="1" t="s">
        <v>941</v>
      </c>
      <c r="B422" s="1" t="s">
        <v>77</v>
      </c>
      <c r="C422" s="1" t="s">
        <v>48</v>
      </c>
      <c r="D422" s="1" t="str">
        <f>IF(MOD(MID(pesele__210[[#This Row],[PESEL]], 10, 1), 2) = 0, "k", "m")</f>
        <v>m</v>
      </c>
      <c r="E422" s="1" t="str">
        <f>CONCATENATE(LEFT(pesele__210[[#This Row],[Imie]],1),LEFT(pesele__210[[#This Row],[Nazwisko]], 3),RIGHT(pesele__210[[#This Row],[PESEL]], 1))</f>
        <v>PFor6</v>
      </c>
      <c r="F422" s="1">
        <f>COUNTIF($E$2:$E$495, pesele__210[[#This Row],[id]])</f>
        <v>1</v>
      </c>
    </row>
    <row r="423" spans="1:6" hidden="1" x14ac:dyDescent="0.35">
      <c r="A423" s="1" t="s">
        <v>657</v>
      </c>
      <c r="B423" s="1" t="s">
        <v>47</v>
      </c>
      <c r="C423" s="1" t="s">
        <v>48</v>
      </c>
      <c r="D423" s="1" t="str">
        <f>IF(MOD(MID(pesele__210[[#This Row],[PESEL]], 10, 1), 2) = 0, "k", "m")</f>
        <v>m</v>
      </c>
      <c r="E423" s="1" t="str">
        <f>CONCATENATE(LEFT(pesele__210[[#This Row],[Imie]],1),LEFT(pesele__210[[#This Row],[Nazwisko]], 3),RIGHT(pesele__210[[#This Row],[PESEL]], 1))</f>
        <v>PFre6</v>
      </c>
      <c r="F423" s="1">
        <f>COUNTIF($E$2:$E$495, pesele__210[[#This Row],[id]])</f>
        <v>1</v>
      </c>
    </row>
    <row r="424" spans="1:6" hidden="1" x14ac:dyDescent="0.35">
      <c r="A424" s="1" t="s">
        <v>1062</v>
      </c>
      <c r="B424" s="1" t="s">
        <v>562</v>
      </c>
      <c r="C424" s="1" t="s">
        <v>338</v>
      </c>
      <c r="D424" s="1" t="str">
        <f>IF(MOD(MID(pesele__210[[#This Row],[PESEL]], 10, 1), 2) = 0, "k", "m")</f>
        <v>m</v>
      </c>
      <c r="E424" s="1" t="str">
        <f>CONCATENATE(LEFT(pesele__210[[#This Row],[Imie]],1),LEFT(pesele__210[[#This Row],[Nazwisko]], 3),RIGHT(pesele__210[[#This Row],[PESEL]], 1))</f>
        <v>PFur8</v>
      </c>
      <c r="F424" s="1">
        <f>COUNTIF($E$2:$E$495, pesele__210[[#This Row],[id]])</f>
        <v>1</v>
      </c>
    </row>
    <row r="425" spans="1:6" hidden="1" x14ac:dyDescent="0.35">
      <c r="A425" s="1" t="s">
        <v>790</v>
      </c>
      <c r="B425" s="1" t="s">
        <v>250</v>
      </c>
      <c r="C425" s="1" t="s">
        <v>251</v>
      </c>
      <c r="D425" s="1" t="str">
        <f>IF(MOD(MID(pesele__210[[#This Row],[PESEL]], 10, 1), 2) = 0, "k", "m")</f>
        <v>k</v>
      </c>
      <c r="E425" s="1" t="str">
        <f>CONCATENATE(LEFT(pesele__210[[#This Row],[Imie]],1),LEFT(pesele__210[[#This Row],[Nazwisko]], 3),RIGHT(pesele__210[[#This Row],[PESEL]], 1))</f>
        <v>PGac5</v>
      </c>
      <c r="F425" s="1">
        <f>COUNTIF($E$2:$E$495, pesele__210[[#This Row],[id]])</f>
        <v>1</v>
      </c>
    </row>
    <row r="426" spans="1:6" hidden="1" x14ac:dyDescent="0.35">
      <c r="A426" s="1" t="s">
        <v>803</v>
      </c>
      <c r="B426" s="1" t="s">
        <v>268</v>
      </c>
      <c r="C426" s="1" t="s">
        <v>251</v>
      </c>
      <c r="D426" s="1" t="str">
        <f>IF(MOD(MID(pesele__210[[#This Row],[PESEL]], 10, 1), 2) = 0, "k", "m")</f>
        <v>k</v>
      </c>
      <c r="E426" s="1" t="str">
        <f>CONCATENATE(LEFT(pesele__210[[#This Row],[Imie]],1),LEFT(pesele__210[[#This Row],[Nazwisko]], 3),RIGHT(pesele__210[[#This Row],[PESEL]], 1))</f>
        <v>PGad3</v>
      </c>
      <c r="F426" s="1">
        <f>COUNTIF($E$2:$E$495, pesele__210[[#This Row],[id]])</f>
        <v>1</v>
      </c>
    </row>
    <row r="427" spans="1:6" hidden="1" x14ac:dyDescent="0.35">
      <c r="A427" s="1" t="s">
        <v>699</v>
      </c>
      <c r="B427" s="1" t="s">
        <v>111</v>
      </c>
      <c r="C427" s="1" t="s">
        <v>112</v>
      </c>
      <c r="D427" s="1" t="str">
        <f>IF(MOD(MID(pesele__210[[#This Row],[PESEL]], 10, 1), 2) = 0, "k", "m")</f>
        <v>k</v>
      </c>
      <c r="E427" s="1" t="str">
        <f>CONCATENATE(LEFT(pesele__210[[#This Row],[Imie]],1),LEFT(pesele__210[[#This Row],[Nazwisko]], 3),RIGHT(pesele__210[[#This Row],[PESEL]], 1))</f>
        <v>PGal5</v>
      </c>
      <c r="F427" s="1">
        <f>COUNTIF($E$2:$E$495, pesele__210[[#This Row],[id]])</f>
        <v>1</v>
      </c>
    </row>
    <row r="428" spans="1:6" hidden="1" x14ac:dyDescent="0.35">
      <c r="A428" s="1" t="s">
        <v>861</v>
      </c>
      <c r="B428" s="1" t="s">
        <v>337</v>
      </c>
      <c r="C428" s="1" t="s">
        <v>338</v>
      </c>
      <c r="D428" s="1" t="str">
        <f>IF(MOD(MID(pesele__210[[#This Row],[PESEL]], 10, 1), 2) = 0, "k", "m")</f>
        <v>m</v>
      </c>
      <c r="E428" s="1" t="str">
        <f>CONCATENATE(LEFT(pesele__210[[#This Row],[Imie]],1),LEFT(pesele__210[[#This Row],[Nazwisko]], 3),RIGHT(pesele__210[[#This Row],[PESEL]], 1))</f>
        <v>PGda5</v>
      </c>
      <c r="F428" s="1">
        <f>COUNTIF($E$2:$E$495, pesele__210[[#This Row],[id]])</f>
        <v>1</v>
      </c>
    </row>
    <row r="429" spans="1:6" hidden="1" x14ac:dyDescent="0.35">
      <c r="A429" s="1" t="s">
        <v>1078</v>
      </c>
      <c r="B429" s="1" t="s">
        <v>582</v>
      </c>
      <c r="C429" s="1" t="s">
        <v>14</v>
      </c>
      <c r="D429" s="1" t="str">
        <f>IF(MOD(MID(pesele__210[[#This Row],[PESEL]], 10, 1), 2) = 0, "k", "m")</f>
        <v>m</v>
      </c>
      <c r="E429" s="1" t="str">
        <f>CONCATENATE(LEFT(pesele__210[[#This Row],[Imie]],1),LEFT(pesele__210[[#This Row],[Nazwisko]], 3),RIGHT(pesele__210[[#This Row],[PESEL]], 1))</f>
        <v>PGes5</v>
      </c>
      <c r="F429" s="1">
        <f>COUNTIF($E$2:$E$495, pesele__210[[#This Row],[id]])</f>
        <v>1</v>
      </c>
    </row>
    <row r="430" spans="1:6" hidden="1" x14ac:dyDescent="0.35">
      <c r="A430" s="1" t="s">
        <v>638</v>
      </c>
      <c r="B430" s="1" t="s">
        <v>13</v>
      </c>
      <c r="C430" s="1" t="s">
        <v>14</v>
      </c>
      <c r="D430" s="1" t="str">
        <f>IF(MOD(MID(pesele__210[[#This Row],[PESEL]], 10, 1), 2) = 0, "k", "m")</f>
        <v>m</v>
      </c>
      <c r="E430" s="1" t="str">
        <f>CONCATENATE(LEFT(pesele__210[[#This Row],[Imie]],1),LEFT(pesele__210[[#This Row],[Nazwisko]], 3),RIGHT(pesele__210[[#This Row],[PESEL]], 1))</f>
        <v>PGib8</v>
      </c>
      <c r="F430" s="1">
        <f>COUNTIF($E$2:$E$495, pesele__210[[#This Row],[id]])</f>
        <v>1</v>
      </c>
    </row>
    <row r="431" spans="1:6" hidden="1" x14ac:dyDescent="0.35">
      <c r="A431" s="1" t="s">
        <v>982</v>
      </c>
      <c r="B431" s="1" t="s">
        <v>468</v>
      </c>
      <c r="C431" s="1" t="s">
        <v>14</v>
      </c>
      <c r="D431" s="1" t="str">
        <f>IF(MOD(MID(pesele__210[[#This Row],[PESEL]], 10, 1), 2) = 0, "k", "m")</f>
        <v>m</v>
      </c>
      <c r="E431" s="1" t="str">
        <f>CONCATENATE(LEFT(pesele__210[[#This Row],[Imie]],1),LEFT(pesele__210[[#This Row],[Nazwisko]], 3),RIGHT(pesele__210[[#This Row],[PESEL]], 1))</f>
        <v>PGie1</v>
      </c>
      <c r="F431" s="1">
        <f>COUNTIF($E$2:$E$495, pesele__210[[#This Row],[id]])</f>
        <v>1</v>
      </c>
    </row>
    <row r="432" spans="1:6" hidden="1" x14ac:dyDescent="0.35">
      <c r="A432" s="1" t="s">
        <v>700</v>
      </c>
      <c r="B432" s="1" t="s">
        <v>113</v>
      </c>
      <c r="C432" s="1" t="s">
        <v>114</v>
      </c>
      <c r="D432" s="1" t="str">
        <f>IF(MOD(MID(pesele__210[[#This Row],[PESEL]], 10, 1), 2) = 0, "k", "m")</f>
        <v>k</v>
      </c>
      <c r="E432" s="1" t="str">
        <f>CONCATENATE(LEFT(pesele__210[[#This Row],[Imie]],1),LEFT(pesele__210[[#This Row],[Nazwisko]], 3),RIGHT(pesele__210[[#This Row],[PESEL]], 1))</f>
        <v>PGla1</v>
      </c>
      <c r="F432" s="1">
        <f>COUNTIF($E$2:$E$495, pesele__210[[#This Row],[id]])</f>
        <v>1</v>
      </c>
    </row>
    <row r="433" spans="1:6" hidden="1" x14ac:dyDescent="0.35">
      <c r="A433" s="1" t="s">
        <v>643</v>
      </c>
      <c r="B433" s="1" t="s">
        <v>22</v>
      </c>
      <c r="C433" s="1" t="s">
        <v>14</v>
      </c>
      <c r="D433" s="1" t="str">
        <f>IF(MOD(MID(pesele__210[[#This Row],[PESEL]], 10, 1), 2) = 0, "k", "m")</f>
        <v>m</v>
      </c>
      <c r="E433" s="1" t="str">
        <f>CONCATENATE(LEFT(pesele__210[[#This Row],[Imie]],1),LEFT(pesele__210[[#This Row],[Nazwisko]], 3),RIGHT(pesele__210[[#This Row],[PESEL]], 1))</f>
        <v>PGla5</v>
      </c>
      <c r="F433" s="1">
        <f>COUNTIF($E$2:$E$495, pesele__210[[#This Row],[id]])</f>
        <v>1</v>
      </c>
    </row>
    <row r="434" spans="1:6" hidden="1" x14ac:dyDescent="0.35">
      <c r="A434" s="1" t="s">
        <v>1013</v>
      </c>
      <c r="B434" s="1" t="s">
        <v>510</v>
      </c>
      <c r="C434" s="1" t="s">
        <v>511</v>
      </c>
      <c r="D434" s="1" t="str">
        <f>IF(MOD(MID(pesele__210[[#This Row],[PESEL]], 10, 1), 2) = 0, "k", "m")</f>
        <v>k</v>
      </c>
      <c r="E434" s="1" t="str">
        <f>CONCATENATE(LEFT(pesele__210[[#This Row],[Imie]],1),LEFT(pesele__210[[#This Row],[Nazwisko]], 3),RIGHT(pesele__210[[#This Row],[PESEL]], 1))</f>
        <v>PGlo4</v>
      </c>
      <c r="F434" s="1">
        <f>COUNTIF($E$2:$E$495, pesele__210[[#This Row],[id]])</f>
        <v>1</v>
      </c>
    </row>
    <row r="435" spans="1:6" hidden="1" x14ac:dyDescent="0.35">
      <c r="A435" s="1" t="s">
        <v>816</v>
      </c>
      <c r="B435" s="1" t="s">
        <v>284</v>
      </c>
      <c r="C435" s="1" t="s">
        <v>14</v>
      </c>
      <c r="D435" s="1" t="str">
        <f>IF(MOD(MID(pesele__210[[#This Row],[PESEL]], 10, 1), 2) = 0, "k", "m")</f>
        <v>m</v>
      </c>
      <c r="E435" s="1" t="str">
        <f>CONCATENATE(LEFT(pesele__210[[#This Row],[Imie]],1),LEFT(pesele__210[[#This Row],[Nazwisko]], 3),RIGHT(pesele__210[[#This Row],[PESEL]], 1))</f>
        <v>PGor3</v>
      </c>
      <c r="F435" s="1">
        <f>COUNTIF($E$2:$E$495, pesele__210[[#This Row],[id]])</f>
        <v>1</v>
      </c>
    </row>
    <row r="436" spans="1:6" hidden="1" x14ac:dyDescent="0.35">
      <c r="A436" s="1" t="s">
        <v>767</v>
      </c>
      <c r="B436" s="1" t="s">
        <v>220</v>
      </c>
      <c r="C436" s="1" t="s">
        <v>221</v>
      </c>
      <c r="D436" s="1" t="str">
        <f>IF(MOD(MID(pesele__210[[#This Row],[PESEL]], 10, 1), 2) = 0, "k", "m")</f>
        <v>m</v>
      </c>
      <c r="E436" s="1" t="str">
        <f>CONCATENATE(LEFT(pesele__210[[#This Row],[Imie]],1),LEFT(pesele__210[[#This Row],[Nazwisko]], 3),RIGHT(pesele__210[[#This Row],[PESEL]], 1))</f>
        <v>PGor5</v>
      </c>
      <c r="F436" s="1">
        <f>COUNTIF($E$2:$E$495, pesele__210[[#This Row],[id]])</f>
        <v>1</v>
      </c>
    </row>
    <row r="437" spans="1:6" hidden="1" x14ac:dyDescent="0.35">
      <c r="A437" s="1" t="s">
        <v>850</v>
      </c>
      <c r="B437" s="1" t="s">
        <v>324</v>
      </c>
      <c r="C437" s="1" t="s">
        <v>112</v>
      </c>
      <c r="D437" s="1" t="str">
        <f>IF(MOD(MID(pesele__210[[#This Row],[PESEL]], 10, 1), 2) = 0, "k", "m")</f>
        <v>k</v>
      </c>
      <c r="E437" s="1" t="str">
        <f>CONCATENATE(LEFT(pesele__210[[#This Row],[Imie]],1),LEFT(pesele__210[[#This Row],[Nazwisko]], 3),RIGHT(pesele__210[[#This Row],[PESEL]], 1))</f>
        <v>PGos2</v>
      </c>
      <c r="F437" s="1">
        <f>COUNTIF($E$2:$E$495, pesele__210[[#This Row],[id]])</f>
        <v>1</v>
      </c>
    </row>
    <row r="438" spans="1:6" hidden="1" x14ac:dyDescent="0.35">
      <c r="A438" s="1" t="s">
        <v>706</v>
      </c>
      <c r="B438" s="1" t="s">
        <v>122</v>
      </c>
      <c r="C438" s="1" t="s">
        <v>14</v>
      </c>
      <c r="D438" s="1" t="str">
        <f>IF(MOD(MID(pesele__210[[#This Row],[PESEL]], 10, 1), 2) = 0, "k", "m")</f>
        <v>m</v>
      </c>
      <c r="E438" s="1" t="str">
        <f>CONCATENATE(LEFT(pesele__210[[#This Row],[Imie]],1),LEFT(pesele__210[[#This Row],[Nazwisko]], 3),RIGHT(pesele__210[[#This Row],[PESEL]], 1))</f>
        <v>PGos9</v>
      </c>
      <c r="F438" s="1">
        <f>COUNTIF($E$2:$E$495, pesele__210[[#This Row],[id]])</f>
        <v>1</v>
      </c>
    </row>
    <row r="439" spans="1:6" hidden="1" x14ac:dyDescent="0.35">
      <c r="A439" s="1" t="s">
        <v>756</v>
      </c>
      <c r="B439" s="1" t="s">
        <v>203</v>
      </c>
      <c r="C439" s="1" t="s">
        <v>112</v>
      </c>
      <c r="D439" s="1" t="str">
        <f>IF(MOD(MID(pesele__210[[#This Row],[PESEL]], 10, 1), 2) = 0, "k", "m")</f>
        <v>k</v>
      </c>
      <c r="E439" s="1" t="str">
        <f>CONCATENATE(LEFT(pesele__210[[#This Row],[Imie]],1),LEFT(pesele__210[[#This Row],[Nazwisko]], 3),RIGHT(pesele__210[[#This Row],[PESEL]], 1))</f>
        <v>PKwi9</v>
      </c>
      <c r="F439" s="1">
        <f>COUNTIF($E$2:$E$495, pesele__210[[#This Row],[id]])</f>
        <v>1</v>
      </c>
    </row>
    <row r="440" spans="1:6" hidden="1" x14ac:dyDescent="0.35">
      <c r="A440" s="1" t="s">
        <v>913</v>
      </c>
      <c r="B440" s="1" t="s">
        <v>398</v>
      </c>
      <c r="C440" s="1" t="s">
        <v>48</v>
      </c>
      <c r="D440" s="1" t="str">
        <f>IF(MOD(MID(pesele__210[[#This Row],[PESEL]], 10, 1), 2) = 0, "k", "m")</f>
        <v>m</v>
      </c>
      <c r="E440" s="1" t="str">
        <f>CONCATENATE(LEFT(pesele__210[[#This Row],[Imie]],1),LEFT(pesele__210[[#This Row],[Nazwisko]], 3),RIGHT(pesele__210[[#This Row],[PESEL]], 1))</f>
        <v>PPol0</v>
      </c>
      <c r="F440" s="1">
        <f>COUNTIF($E$2:$E$495, pesele__210[[#This Row],[id]])</f>
        <v>1</v>
      </c>
    </row>
    <row r="441" spans="1:6" hidden="1" x14ac:dyDescent="0.35">
      <c r="A441" s="1" t="s">
        <v>983</v>
      </c>
      <c r="B441" s="1" t="s">
        <v>469</v>
      </c>
      <c r="C441" s="1" t="s">
        <v>470</v>
      </c>
      <c r="D441" s="1" t="str">
        <f>IF(MOD(MID(pesele__210[[#This Row],[PESEL]], 10, 1), 2) = 0, "k", "m")</f>
        <v>m</v>
      </c>
      <c r="E441" s="1" t="str">
        <f>CONCATENATE(LEFT(pesele__210[[#This Row],[Imie]],1),LEFT(pesele__210[[#This Row],[Nazwisko]], 3),RIGHT(pesele__210[[#This Row],[PESEL]], 1))</f>
        <v>RDom0</v>
      </c>
      <c r="F441" s="1">
        <f>COUNTIF($E$2:$E$495, pesele__210[[#This Row],[id]])</f>
        <v>1</v>
      </c>
    </row>
    <row r="442" spans="1:6" hidden="1" x14ac:dyDescent="0.35">
      <c r="A442" s="1" t="s">
        <v>900</v>
      </c>
      <c r="B442" s="1" t="s">
        <v>382</v>
      </c>
      <c r="C442" s="1" t="s">
        <v>383</v>
      </c>
      <c r="D442" s="1" t="str">
        <f>IF(MOD(MID(pesele__210[[#This Row],[PESEL]], 10, 1), 2) = 0, "k", "m")</f>
        <v>k</v>
      </c>
      <c r="E442" s="1" t="str">
        <f>CONCATENATE(LEFT(pesele__210[[#This Row],[Imie]],1),LEFT(pesele__210[[#This Row],[Nazwisko]], 3),RIGHT(pesele__210[[#This Row],[PESEL]], 1))</f>
        <v>RFor0</v>
      </c>
      <c r="F442" s="1">
        <f>COUNTIF($E$2:$E$495, pesele__210[[#This Row],[id]])</f>
        <v>1</v>
      </c>
    </row>
    <row r="443" spans="1:6" hidden="1" x14ac:dyDescent="0.35">
      <c r="A443" s="1" t="s">
        <v>1079</v>
      </c>
      <c r="B443" s="1" t="s">
        <v>583</v>
      </c>
      <c r="C443" s="1" t="s">
        <v>584</v>
      </c>
      <c r="D443" s="1" t="str">
        <f>IF(MOD(MID(pesele__210[[#This Row],[PESEL]], 10, 1), 2) = 0, "k", "m")</f>
        <v>k</v>
      </c>
      <c r="E443" s="1" t="str">
        <f>CONCATENATE(LEFT(pesele__210[[#This Row],[Imie]],1),LEFT(pesele__210[[#This Row],[Nazwisko]], 3),RIGHT(pesele__210[[#This Row],[PESEL]], 1))</f>
        <v>RFra3</v>
      </c>
      <c r="F443" s="1">
        <f>COUNTIF($E$2:$E$495, pesele__210[[#This Row],[id]])</f>
        <v>1</v>
      </c>
    </row>
    <row r="444" spans="1:6" hidden="1" x14ac:dyDescent="0.35">
      <c r="A444" s="1" t="s">
        <v>1123</v>
      </c>
      <c r="B444" s="1" t="s">
        <v>630</v>
      </c>
      <c r="C444" s="1" t="s">
        <v>139</v>
      </c>
      <c r="D444" s="1" t="str">
        <f>IF(MOD(MID(pesele__210[[#This Row],[PESEL]], 10, 1), 2) = 0, "k", "m")</f>
        <v>m</v>
      </c>
      <c r="E444" s="1" t="str">
        <f>CONCATENATE(LEFT(pesele__210[[#This Row],[Imie]],1),LEFT(pesele__210[[#This Row],[Nazwisko]], 3),RIGHT(pesele__210[[#This Row],[PESEL]], 1))</f>
        <v>SBur6</v>
      </c>
      <c r="F444" s="1">
        <f>COUNTIF($E$2:$E$495, pesele__210[[#This Row],[id]])</f>
        <v>1</v>
      </c>
    </row>
    <row r="445" spans="1:6" hidden="1" x14ac:dyDescent="0.35">
      <c r="A445" s="1" t="s">
        <v>691</v>
      </c>
      <c r="B445" s="1" t="s">
        <v>99</v>
      </c>
      <c r="C445" s="1" t="s">
        <v>31</v>
      </c>
      <c r="D445" s="1" t="str">
        <f>IF(MOD(MID(pesele__210[[#This Row],[PESEL]], 10, 1), 2) = 0, "k", "m")</f>
        <v>m</v>
      </c>
      <c r="E445" s="1" t="str">
        <f>CONCATENATE(LEFT(pesele__210[[#This Row],[Imie]],1),LEFT(pesele__210[[#This Row],[Nazwisko]], 3),RIGHT(pesele__210[[#This Row],[PESEL]], 1))</f>
        <v>SCic6</v>
      </c>
      <c r="F445" s="1">
        <f>COUNTIF($E$2:$E$495, pesele__210[[#This Row],[id]])</f>
        <v>1</v>
      </c>
    </row>
    <row r="446" spans="1:6" x14ac:dyDescent="0.35">
      <c r="A446" s="1" t="s">
        <v>870</v>
      </c>
      <c r="B446" s="1" t="s">
        <v>348</v>
      </c>
      <c r="C446" s="1" t="s">
        <v>31</v>
      </c>
      <c r="D446" s="1" t="str">
        <f>IF(MOD(MID(pesele__210[[#This Row],[PESEL]], 10, 1), 2) = 0, "k", "m")</f>
        <v>m</v>
      </c>
      <c r="E446" s="1" t="str">
        <f>CONCATENATE(LEFT(pesele__210[[#This Row],[Imie]],1),LEFT(pesele__210[[#This Row],[Nazwisko]], 3),RIGHT(pesele__210[[#This Row],[PESEL]], 1))</f>
        <v>SCie9</v>
      </c>
      <c r="F446" s="1">
        <f>COUNTIF($E$2:$E$495, pesele__210[[#This Row],[id]])</f>
        <v>2</v>
      </c>
    </row>
    <row r="447" spans="1:6" x14ac:dyDescent="0.35">
      <c r="A447" s="1" t="s">
        <v>1117</v>
      </c>
      <c r="B447" s="1" t="s">
        <v>348</v>
      </c>
      <c r="C447" s="1" t="s">
        <v>139</v>
      </c>
      <c r="D447" s="1" t="str">
        <f>IF(MOD(MID(pesele__210[[#This Row],[PESEL]], 10, 1), 2) = 0, "k", "m")</f>
        <v>m</v>
      </c>
      <c r="E447" s="1" t="str">
        <f>CONCATENATE(LEFT(pesele__210[[#This Row],[Imie]],1),LEFT(pesele__210[[#This Row],[Nazwisko]], 3),RIGHT(pesele__210[[#This Row],[PESEL]], 1))</f>
        <v>SCie9</v>
      </c>
      <c r="F447" s="1">
        <f>COUNTIF($E$2:$E$495, pesele__210[[#This Row],[id]])</f>
        <v>2</v>
      </c>
    </row>
    <row r="448" spans="1:6" hidden="1" x14ac:dyDescent="0.35">
      <c r="A448" s="1" t="s">
        <v>935</v>
      </c>
      <c r="B448" s="1" t="s">
        <v>420</v>
      </c>
      <c r="C448" s="1" t="s">
        <v>31</v>
      </c>
      <c r="D448" s="1" t="str">
        <f>IF(MOD(MID(pesele__210[[#This Row],[PESEL]], 10, 1), 2) = 0, "k", "m")</f>
        <v>m</v>
      </c>
      <c r="E448" s="1" t="str">
        <f>CONCATENATE(LEFT(pesele__210[[#This Row],[Imie]],1),LEFT(pesele__210[[#This Row],[Nazwisko]], 3),RIGHT(pesele__210[[#This Row],[PESEL]], 1))</f>
        <v>SCza1</v>
      </c>
      <c r="F448" s="1">
        <f>COUNTIF($E$2:$E$495, pesele__210[[#This Row],[id]])</f>
        <v>1</v>
      </c>
    </row>
    <row r="449" spans="1:6" hidden="1" x14ac:dyDescent="0.35">
      <c r="A449" s="1" t="s">
        <v>719</v>
      </c>
      <c r="B449" s="1" t="s">
        <v>79</v>
      </c>
      <c r="C449" s="1" t="s">
        <v>143</v>
      </c>
      <c r="D449" s="1" t="str">
        <f>IF(MOD(MID(pesele__210[[#This Row],[PESEL]], 10, 1), 2) = 0, "k", "m")</f>
        <v>m</v>
      </c>
      <c r="E449" s="1" t="str">
        <f>CONCATENATE(LEFT(pesele__210[[#This Row],[Imie]],1),LEFT(pesele__210[[#This Row],[Nazwisko]], 3),RIGHT(pesele__210[[#This Row],[PESEL]], 1))</f>
        <v>SDab5</v>
      </c>
      <c r="F449" s="1">
        <f>COUNTIF($E$2:$E$495, pesele__210[[#This Row],[id]])</f>
        <v>1</v>
      </c>
    </row>
    <row r="450" spans="1:6" hidden="1" x14ac:dyDescent="0.35">
      <c r="A450" s="1" t="s">
        <v>676</v>
      </c>
      <c r="B450" s="1" t="s">
        <v>79</v>
      </c>
      <c r="C450" s="1" t="s">
        <v>31</v>
      </c>
      <c r="D450" s="1" t="str">
        <f>IF(MOD(MID(pesele__210[[#This Row],[PESEL]], 10, 1), 2) = 0, "k", "m")</f>
        <v>m</v>
      </c>
      <c r="E450" s="1" t="str">
        <f>CONCATENATE(LEFT(pesele__210[[#This Row],[Imie]],1),LEFT(pesele__210[[#This Row],[Nazwisko]], 3),RIGHT(pesele__210[[#This Row],[PESEL]], 1))</f>
        <v>SDab6</v>
      </c>
      <c r="F450" s="1">
        <f>COUNTIF($E$2:$E$495, pesele__210[[#This Row],[id]])</f>
        <v>1</v>
      </c>
    </row>
    <row r="451" spans="1:6" x14ac:dyDescent="0.35">
      <c r="A451" s="1" t="s">
        <v>648</v>
      </c>
      <c r="B451" s="1" t="s">
        <v>30</v>
      </c>
      <c r="C451" s="1" t="s">
        <v>31</v>
      </c>
      <c r="D451" s="1" t="str">
        <f>IF(MOD(MID(pesele__210[[#This Row],[PESEL]], 10, 1), 2) = 0, "k", "m")</f>
        <v>m</v>
      </c>
      <c r="E451" s="1" t="str">
        <f>CONCATENATE(LEFT(pesele__210[[#This Row],[Imie]],1),LEFT(pesele__210[[#This Row],[Nazwisko]], 3),RIGHT(pesele__210[[#This Row],[PESEL]], 1))</f>
        <v>SDab7</v>
      </c>
      <c r="F451" s="1">
        <f>COUNTIF($E$2:$E$495, pesele__210[[#This Row],[id]])</f>
        <v>2</v>
      </c>
    </row>
    <row r="452" spans="1:6" x14ac:dyDescent="0.35">
      <c r="A452" s="1" t="s">
        <v>1102</v>
      </c>
      <c r="B452" s="1" t="s">
        <v>79</v>
      </c>
      <c r="C452" s="1" t="s">
        <v>139</v>
      </c>
      <c r="D452" s="1" t="str">
        <f>IF(MOD(MID(pesele__210[[#This Row],[PESEL]], 10, 1), 2) = 0, "k", "m")</f>
        <v>m</v>
      </c>
      <c r="E452" s="1" t="str">
        <f>CONCATENATE(LEFT(pesele__210[[#This Row],[Imie]],1),LEFT(pesele__210[[#This Row],[Nazwisko]], 3),RIGHT(pesele__210[[#This Row],[PESEL]], 1))</f>
        <v>SDab7</v>
      </c>
      <c r="F452" s="1">
        <f>COUNTIF($E$2:$E$495, pesele__210[[#This Row],[id]])</f>
        <v>2</v>
      </c>
    </row>
    <row r="453" spans="1:6" hidden="1" x14ac:dyDescent="0.35">
      <c r="A453" s="1" t="s">
        <v>826</v>
      </c>
      <c r="B453" s="1" t="s">
        <v>298</v>
      </c>
      <c r="C453" s="1" t="s">
        <v>139</v>
      </c>
      <c r="D453" s="1" t="str">
        <f>IF(MOD(MID(pesele__210[[#This Row],[PESEL]], 10, 1), 2) = 0, "k", "m")</f>
        <v>m</v>
      </c>
      <c r="E453" s="1" t="str">
        <f>CONCATENATE(LEFT(pesele__210[[#This Row],[Imie]],1),LEFT(pesele__210[[#This Row],[Nazwisko]], 3),RIGHT(pesele__210[[#This Row],[PESEL]], 1))</f>
        <v>SDeg2</v>
      </c>
      <c r="F453" s="1">
        <f>COUNTIF($E$2:$E$495, pesele__210[[#This Row],[id]])</f>
        <v>1</v>
      </c>
    </row>
    <row r="454" spans="1:6" hidden="1" x14ac:dyDescent="0.35">
      <c r="A454" s="1" t="s">
        <v>716</v>
      </c>
      <c r="B454" s="1" t="s">
        <v>138</v>
      </c>
      <c r="C454" s="1" t="s">
        <v>139</v>
      </c>
      <c r="D454" s="1" t="str">
        <f>IF(MOD(MID(pesele__210[[#This Row],[PESEL]], 10, 1), 2) = 0, "k", "m")</f>
        <v>m</v>
      </c>
      <c r="E454" s="1" t="str">
        <f>CONCATENATE(LEFT(pesele__210[[#This Row],[Imie]],1),LEFT(pesele__210[[#This Row],[Nazwisko]], 3),RIGHT(pesele__210[[#This Row],[PESEL]], 1))</f>
        <v>SDep0</v>
      </c>
      <c r="F454" s="1">
        <f>COUNTIF($E$2:$E$495, pesele__210[[#This Row],[id]])</f>
        <v>1</v>
      </c>
    </row>
    <row r="455" spans="1:6" hidden="1" x14ac:dyDescent="0.35">
      <c r="A455" s="1" t="s">
        <v>1092</v>
      </c>
      <c r="B455" s="1" t="s">
        <v>598</v>
      </c>
      <c r="C455" s="1" t="s">
        <v>139</v>
      </c>
      <c r="D455" s="1" t="str">
        <f>IF(MOD(MID(pesele__210[[#This Row],[PESEL]], 10, 1), 2) = 0, "k", "m")</f>
        <v>m</v>
      </c>
      <c r="E455" s="1" t="str">
        <f>CONCATENATE(LEFT(pesele__210[[#This Row],[Imie]],1),LEFT(pesele__210[[#This Row],[Nazwisko]], 3),RIGHT(pesele__210[[#This Row],[PESEL]], 1))</f>
        <v>SDer1</v>
      </c>
      <c r="F455" s="1">
        <f>COUNTIF($E$2:$E$495, pesele__210[[#This Row],[id]])</f>
        <v>1</v>
      </c>
    </row>
    <row r="456" spans="1:6" hidden="1" x14ac:dyDescent="0.35">
      <c r="A456" s="1" t="s">
        <v>928</v>
      </c>
      <c r="B456" s="1" t="s">
        <v>413</v>
      </c>
      <c r="C456" s="1" t="s">
        <v>153</v>
      </c>
      <c r="D456" s="1" t="str">
        <f>IF(MOD(MID(pesele__210[[#This Row],[PESEL]], 10, 1), 2) = 0, "k", "m")</f>
        <v>m</v>
      </c>
      <c r="E456" s="1" t="str">
        <f>CONCATENATE(LEFT(pesele__210[[#This Row],[Imie]],1),LEFT(pesele__210[[#This Row],[Nazwisko]], 3),RIGHT(pesele__210[[#This Row],[PESEL]], 1))</f>
        <v>SDol7</v>
      </c>
      <c r="F456" s="1">
        <f>COUNTIF($E$2:$E$495, pesele__210[[#This Row],[id]])</f>
        <v>1</v>
      </c>
    </row>
    <row r="457" spans="1:6" hidden="1" x14ac:dyDescent="0.35">
      <c r="A457" s="1" t="s">
        <v>725</v>
      </c>
      <c r="B457" s="1" t="s">
        <v>152</v>
      </c>
      <c r="C457" s="1" t="s">
        <v>153</v>
      </c>
      <c r="D457" s="1" t="str">
        <f>IF(MOD(MID(pesele__210[[#This Row],[PESEL]], 10, 1), 2) = 0, "k", "m")</f>
        <v>m</v>
      </c>
      <c r="E457" s="1" t="str">
        <f>CONCATENATE(LEFT(pesele__210[[#This Row],[Imie]],1),LEFT(pesele__210[[#This Row],[Nazwisko]], 3),RIGHT(pesele__210[[#This Row],[PESEL]], 1))</f>
        <v>SDom7</v>
      </c>
      <c r="F457" s="1">
        <f>COUNTIF($E$2:$E$495, pesele__210[[#This Row],[id]])</f>
        <v>1</v>
      </c>
    </row>
    <row r="458" spans="1:6" hidden="1" x14ac:dyDescent="0.35">
      <c r="A458" s="1" t="s">
        <v>888</v>
      </c>
      <c r="B458" s="1" t="s">
        <v>367</v>
      </c>
      <c r="C458" s="1" t="s">
        <v>368</v>
      </c>
      <c r="D458" s="1" t="str">
        <f>IF(MOD(MID(pesele__210[[#This Row],[PESEL]], 10, 1), 2) = 0, "k", "m")</f>
        <v>m</v>
      </c>
      <c r="E458" s="1" t="str">
        <f>CONCATENATE(LEFT(pesele__210[[#This Row],[Imie]],1),LEFT(pesele__210[[#This Row],[Nazwisko]], 3),RIGHT(pesele__210[[#This Row],[PESEL]], 1))</f>
        <v>SDom9</v>
      </c>
      <c r="F458" s="1">
        <f>COUNTIF($E$2:$E$495, pesele__210[[#This Row],[id]])</f>
        <v>1</v>
      </c>
    </row>
    <row r="459" spans="1:6" hidden="1" x14ac:dyDescent="0.35">
      <c r="A459" s="1" t="s">
        <v>1024</v>
      </c>
      <c r="B459" s="1" t="s">
        <v>524</v>
      </c>
      <c r="C459" s="1" t="s">
        <v>132</v>
      </c>
      <c r="D459" s="1" t="str">
        <f>IF(MOD(MID(pesele__210[[#This Row],[PESEL]], 10, 1), 2) = 0, "k", "m")</f>
        <v>k</v>
      </c>
      <c r="E459" s="1" t="str">
        <f>CONCATENATE(LEFT(pesele__210[[#This Row],[Imie]],1),LEFT(pesele__210[[#This Row],[Nazwisko]], 3),RIGHT(pesele__210[[#This Row],[PESEL]], 1))</f>
        <v>SFil4</v>
      </c>
      <c r="F459" s="1">
        <f>COUNTIF($E$2:$E$495, pesele__210[[#This Row],[id]])</f>
        <v>1</v>
      </c>
    </row>
    <row r="460" spans="1:6" hidden="1" x14ac:dyDescent="0.35">
      <c r="A460" s="1" t="s">
        <v>711</v>
      </c>
      <c r="B460" s="1" t="s">
        <v>131</v>
      </c>
      <c r="C460" s="1" t="s">
        <v>132</v>
      </c>
      <c r="D460" s="1" t="str">
        <f>IF(MOD(MID(pesele__210[[#This Row],[PESEL]], 10, 1), 2) = 0, "k", "m")</f>
        <v>k</v>
      </c>
      <c r="E460" s="1" t="str">
        <f>CONCATENATE(LEFT(pesele__210[[#This Row],[Imie]],1),LEFT(pesele__210[[#This Row],[Nazwisko]], 3),RIGHT(pesele__210[[#This Row],[PESEL]], 1))</f>
        <v>SFlo0</v>
      </c>
      <c r="F460" s="1">
        <f>COUNTIF($E$2:$E$495, pesele__210[[#This Row],[id]])</f>
        <v>1</v>
      </c>
    </row>
    <row r="461" spans="1:6" hidden="1" x14ac:dyDescent="0.35">
      <c r="A461" s="1" t="s">
        <v>907</v>
      </c>
      <c r="B461" s="1" t="s">
        <v>390</v>
      </c>
      <c r="C461" s="1" t="s">
        <v>391</v>
      </c>
      <c r="D461" s="1" t="str">
        <f>IF(MOD(MID(pesele__210[[#This Row],[PESEL]], 10, 1), 2) = 0, "k", "m")</f>
        <v>m</v>
      </c>
      <c r="E461" s="1" t="str">
        <f>CONCATENATE(LEFT(pesele__210[[#This Row],[Imie]],1),LEFT(pesele__210[[#This Row],[Nazwisko]], 3),RIGHT(pesele__210[[#This Row],[PESEL]], 1))</f>
        <v>TBil7</v>
      </c>
      <c r="F461" s="1">
        <f>COUNTIF($E$2:$E$495, pesele__210[[#This Row],[id]])</f>
        <v>1</v>
      </c>
    </row>
    <row r="462" spans="1:6" hidden="1" x14ac:dyDescent="0.35">
      <c r="A462" s="1" t="s">
        <v>824</v>
      </c>
      <c r="B462" s="1" t="s">
        <v>295</v>
      </c>
      <c r="C462" s="1" t="s">
        <v>296</v>
      </c>
      <c r="D462" s="1" t="str">
        <f>IF(MOD(MID(pesele__210[[#This Row],[PESEL]], 10, 1), 2) = 0, "k", "m")</f>
        <v>m</v>
      </c>
      <c r="E462" s="1" t="str">
        <f>CONCATENATE(LEFT(pesele__210[[#This Row],[Imie]],1),LEFT(pesele__210[[#This Row],[Nazwisko]], 3),RIGHT(pesele__210[[#This Row],[PESEL]], 1))</f>
        <v>TBob0</v>
      </c>
      <c r="F462" s="1">
        <f>COUNTIF($E$2:$E$495, pesele__210[[#This Row],[id]])</f>
        <v>1</v>
      </c>
    </row>
    <row r="463" spans="1:6" hidden="1" x14ac:dyDescent="0.35">
      <c r="A463" s="1" t="s">
        <v>829</v>
      </c>
      <c r="B463" s="1" t="s">
        <v>301</v>
      </c>
      <c r="C463" s="1" t="s">
        <v>302</v>
      </c>
      <c r="D463" s="1" t="str">
        <f>IF(MOD(MID(pesele__210[[#This Row],[PESEL]], 10, 1), 2) = 0, "k", "m")</f>
        <v>m</v>
      </c>
      <c r="E463" s="1" t="str">
        <f>CONCATENATE(LEFT(pesele__210[[#This Row],[Imie]],1),LEFT(pesele__210[[#This Row],[Nazwisko]], 3),RIGHT(pesele__210[[#This Row],[PESEL]], 1))</f>
        <v>TBrz4</v>
      </c>
      <c r="F463" s="1">
        <f>COUNTIF($E$2:$E$495, pesele__210[[#This Row],[id]])</f>
        <v>1</v>
      </c>
    </row>
    <row r="464" spans="1:6" hidden="1" x14ac:dyDescent="0.35">
      <c r="A464" s="1" t="s">
        <v>914</v>
      </c>
      <c r="B464" s="1" t="s">
        <v>399</v>
      </c>
      <c r="C464" s="1" t="s">
        <v>302</v>
      </c>
      <c r="D464" s="1" t="str">
        <f>IF(MOD(MID(pesele__210[[#This Row],[PESEL]], 10, 1), 2) = 0, "k", "m")</f>
        <v>m</v>
      </c>
      <c r="E464" s="1" t="str">
        <f>CONCATENATE(LEFT(pesele__210[[#This Row],[Imie]],1),LEFT(pesele__210[[#This Row],[Nazwisko]], 3),RIGHT(pesele__210[[#This Row],[PESEL]], 1))</f>
        <v>TBud8</v>
      </c>
      <c r="F464" s="1">
        <f>COUNTIF($E$2:$E$495, pesele__210[[#This Row],[id]])</f>
        <v>1</v>
      </c>
    </row>
    <row r="465" spans="1:6" hidden="1" x14ac:dyDescent="0.35">
      <c r="A465" s="1" t="s">
        <v>1056</v>
      </c>
      <c r="B465" s="1" t="s">
        <v>557</v>
      </c>
      <c r="C465" s="1" t="s">
        <v>141</v>
      </c>
      <c r="D465" s="1" t="str">
        <f>IF(MOD(MID(pesele__210[[#This Row],[PESEL]], 10, 1), 2) = 0, "k", "m")</f>
        <v>k</v>
      </c>
      <c r="E465" s="1" t="str">
        <f>CONCATENATE(LEFT(pesele__210[[#This Row],[Imie]],1),LEFT(pesele__210[[#This Row],[Nazwisko]], 3),RIGHT(pesele__210[[#This Row],[PESEL]], 1))</f>
        <v>UEng3</v>
      </c>
      <c r="F465" s="1">
        <f>COUNTIF($E$2:$E$495, pesele__210[[#This Row],[id]])</f>
        <v>1</v>
      </c>
    </row>
    <row r="466" spans="1:6" hidden="1" x14ac:dyDescent="0.35">
      <c r="A466" s="1" t="s">
        <v>717</v>
      </c>
      <c r="B466" s="1" t="s">
        <v>140</v>
      </c>
      <c r="C466" s="1" t="s">
        <v>141</v>
      </c>
      <c r="D466" s="1" t="str">
        <f>IF(MOD(MID(pesele__210[[#This Row],[PESEL]], 10, 1), 2) = 0, "k", "m")</f>
        <v>k</v>
      </c>
      <c r="E466" s="1" t="str">
        <f>CONCATENATE(LEFT(pesele__210[[#This Row],[Imie]],1),LEFT(pesele__210[[#This Row],[Nazwisko]], 3),RIGHT(pesele__210[[#This Row],[PESEL]], 1))</f>
        <v>UErb6</v>
      </c>
      <c r="F466" s="1">
        <f>COUNTIF($E$2:$E$495, pesele__210[[#This Row],[id]])</f>
        <v>1</v>
      </c>
    </row>
    <row r="467" spans="1:6" hidden="1" x14ac:dyDescent="0.35">
      <c r="A467" s="1" t="s">
        <v>957</v>
      </c>
      <c r="B467" s="1" t="s">
        <v>441</v>
      </c>
      <c r="C467" s="1" t="s">
        <v>442</v>
      </c>
      <c r="D467" s="1" t="str">
        <f>IF(MOD(MID(pesele__210[[#This Row],[PESEL]], 10, 1), 2) = 0, "k", "m")</f>
        <v>k</v>
      </c>
      <c r="E467" s="1" t="str">
        <f>CONCATENATE(LEFT(pesele__210[[#This Row],[Imie]],1),LEFT(pesele__210[[#This Row],[Nazwisko]], 3),RIGHT(pesele__210[[#This Row],[PESEL]], 1))</f>
        <v>VDun3</v>
      </c>
      <c r="F467" s="1">
        <f>COUNTIF($E$2:$E$495, pesele__210[[#This Row],[id]])</f>
        <v>1</v>
      </c>
    </row>
    <row r="468" spans="1:6" hidden="1" x14ac:dyDescent="0.35">
      <c r="A468" s="1" t="s">
        <v>802</v>
      </c>
      <c r="B468" s="1" t="s">
        <v>266</v>
      </c>
      <c r="C468" s="1" t="s">
        <v>267</v>
      </c>
      <c r="D468" s="1" t="str">
        <f>IF(MOD(MID(pesele__210[[#This Row],[PESEL]], 10, 1), 2) = 0, "k", "m")</f>
        <v>k</v>
      </c>
      <c r="E468" s="1" t="str">
        <f>CONCATENATE(LEFT(pesele__210[[#This Row],[Imie]],1),LEFT(pesele__210[[#This Row],[Nazwisko]], 3),RIGHT(pesele__210[[#This Row],[PESEL]], 1))</f>
        <v>VEde0</v>
      </c>
      <c r="F468" s="1">
        <f>COUNTIF($E$2:$E$495, pesele__210[[#This Row],[id]])</f>
        <v>1</v>
      </c>
    </row>
    <row r="469" spans="1:6" hidden="1" x14ac:dyDescent="0.35">
      <c r="A469" s="1" t="s">
        <v>881</v>
      </c>
      <c r="B469" s="1" t="s">
        <v>360</v>
      </c>
      <c r="C469" s="1" t="s">
        <v>35</v>
      </c>
      <c r="D469" s="1" t="str">
        <f>IF(MOD(MID(pesele__210[[#This Row],[PESEL]], 10, 1), 2) = 0, "k", "m")</f>
        <v>m</v>
      </c>
      <c r="E469" s="1" t="str">
        <f>CONCATENATE(LEFT(pesele__210[[#This Row],[Imie]],1),LEFT(pesele__210[[#This Row],[Nazwisko]], 3),RIGHT(pesele__210[[#This Row],[PESEL]], 1))</f>
        <v>WAfe2</v>
      </c>
      <c r="F469" s="1">
        <f>COUNTIF($E$2:$E$495, pesele__210[[#This Row],[id]])</f>
        <v>1</v>
      </c>
    </row>
    <row r="470" spans="1:6" hidden="1" x14ac:dyDescent="0.35">
      <c r="A470" s="1" t="s">
        <v>701</v>
      </c>
      <c r="B470" s="1" t="s">
        <v>115</v>
      </c>
      <c r="C470" s="1" t="s">
        <v>35</v>
      </c>
      <c r="D470" s="1" t="str">
        <f>IF(MOD(MID(pesele__210[[#This Row],[PESEL]], 10, 1), 2) = 0, "k", "m")</f>
        <v>m</v>
      </c>
      <c r="E470" s="1" t="str">
        <f>CONCATENATE(LEFT(pesele__210[[#This Row],[Imie]],1),LEFT(pesele__210[[#This Row],[Nazwisko]], 3),RIGHT(pesele__210[[#This Row],[PESEL]], 1))</f>
        <v>WAni9</v>
      </c>
      <c r="F470" s="1">
        <f>COUNTIF($E$2:$E$495, pesele__210[[#This Row],[id]])</f>
        <v>1</v>
      </c>
    </row>
    <row r="471" spans="1:6" hidden="1" x14ac:dyDescent="0.35">
      <c r="A471" s="1" t="s">
        <v>650</v>
      </c>
      <c r="B471" s="1" t="s">
        <v>34</v>
      </c>
      <c r="C471" s="1" t="s">
        <v>35</v>
      </c>
      <c r="D471" s="1" t="str">
        <f>IF(MOD(MID(pesele__210[[#This Row],[PESEL]], 10, 1), 2) = 0, "k", "m")</f>
        <v>m</v>
      </c>
      <c r="E471" s="1" t="str">
        <f>CONCATENATE(LEFT(pesele__210[[#This Row],[Imie]],1),LEFT(pesele__210[[#This Row],[Nazwisko]], 3),RIGHT(pesele__210[[#This Row],[PESEL]], 1))</f>
        <v>WAre5</v>
      </c>
      <c r="F471" s="1">
        <f>COUNTIF($E$2:$E$495, pesele__210[[#This Row],[id]])</f>
        <v>1</v>
      </c>
    </row>
    <row r="472" spans="1:6" hidden="1" x14ac:dyDescent="0.35">
      <c r="A472" s="1" t="s">
        <v>834</v>
      </c>
      <c r="B472" s="1" t="s">
        <v>308</v>
      </c>
      <c r="C472" s="1" t="s">
        <v>309</v>
      </c>
      <c r="D472" s="1" t="str">
        <f>IF(MOD(MID(pesele__210[[#This Row],[PESEL]], 10, 1), 2) = 0, "k", "m")</f>
        <v>m</v>
      </c>
      <c r="E472" s="1" t="str">
        <f>CONCATENATE(LEFT(pesele__210[[#This Row],[Imie]],1),LEFT(pesele__210[[#This Row],[Nazwisko]], 3),RIGHT(pesele__210[[#This Row],[PESEL]], 1))</f>
        <v>WBar4</v>
      </c>
      <c r="F472" s="1">
        <f>COUNTIF($E$2:$E$495, pesele__210[[#This Row],[id]])</f>
        <v>1</v>
      </c>
    </row>
    <row r="473" spans="1:6" hidden="1" x14ac:dyDescent="0.35">
      <c r="A473" s="1" t="s">
        <v>999</v>
      </c>
      <c r="B473" s="1" t="s">
        <v>492</v>
      </c>
      <c r="C473" s="1" t="s">
        <v>493</v>
      </c>
      <c r="D473" s="1" t="str">
        <f>IF(MOD(MID(pesele__210[[#This Row],[PESEL]], 10, 1), 2) = 0, "k", "m")</f>
        <v>m</v>
      </c>
      <c r="E473" s="1" t="str">
        <f>CONCATENATE(LEFT(pesele__210[[#This Row],[Imie]],1),LEFT(pesele__210[[#This Row],[Nazwisko]], 3),RIGHT(pesele__210[[#This Row],[PESEL]], 1))</f>
        <v>WBer1</v>
      </c>
      <c r="F473" s="1">
        <f>COUNTIF($E$2:$E$495, pesele__210[[#This Row],[id]])</f>
        <v>1</v>
      </c>
    </row>
    <row r="474" spans="1:6" hidden="1" x14ac:dyDescent="0.35">
      <c r="A474" s="1" t="s">
        <v>879</v>
      </c>
      <c r="B474" s="1" t="s">
        <v>357</v>
      </c>
      <c r="C474" s="1" t="s">
        <v>145</v>
      </c>
      <c r="D474" s="1" t="str">
        <f>IF(MOD(MID(pesele__210[[#This Row],[PESEL]], 10, 1), 2) = 0, "k", "m")</f>
        <v>k</v>
      </c>
      <c r="E474" s="1" t="str">
        <f>CONCATENATE(LEFT(pesele__210[[#This Row],[Imie]],1),LEFT(pesele__210[[#This Row],[Nazwisko]], 3),RIGHT(pesele__210[[#This Row],[PESEL]], 1))</f>
        <v>WChm5</v>
      </c>
      <c r="F474" s="1">
        <f>COUNTIF($E$2:$E$495, pesele__210[[#This Row],[id]])</f>
        <v>1</v>
      </c>
    </row>
    <row r="475" spans="1:6" hidden="1" x14ac:dyDescent="0.35">
      <c r="A475" s="1" t="s">
        <v>1084</v>
      </c>
      <c r="B475" s="1" t="s">
        <v>589</v>
      </c>
      <c r="C475" s="1" t="s">
        <v>145</v>
      </c>
      <c r="D475" s="1" t="str">
        <f>IF(MOD(MID(pesele__210[[#This Row],[PESEL]], 10, 1), 2) = 0, "k", "m")</f>
        <v>k</v>
      </c>
      <c r="E475" s="1" t="str">
        <f>CONCATENATE(LEFT(pesele__210[[#This Row],[Imie]],1),LEFT(pesele__210[[#This Row],[Nazwisko]], 3),RIGHT(pesele__210[[#This Row],[PESEL]], 1))</f>
        <v>WCie9</v>
      </c>
      <c r="F475" s="1">
        <f>COUNTIF($E$2:$E$495, pesele__210[[#This Row],[id]])</f>
        <v>1</v>
      </c>
    </row>
    <row r="476" spans="1:6" hidden="1" x14ac:dyDescent="0.35">
      <c r="A476" s="1" t="s">
        <v>720</v>
      </c>
      <c r="B476" s="1" t="s">
        <v>144</v>
      </c>
      <c r="C476" s="1" t="s">
        <v>145</v>
      </c>
      <c r="D476" s="1" t="str">
        <f>IF(MOD(MID(pesele__210[[#This Row],[PESEL]], 10, 1), 2) = 0, "k", "m")</f>
        <v>k</v>
      </c>
      <c r="E476" s="1" t="str">
        <f>CONCATENATE(LEFT(pesele__210[[#This Row],[Imie]],1),LEFT(pesele__210[[#This Row],[Nazwisko]], 3),RIGHT(pesele__210[[#This Row],[PESEL]], 1))</f>
        <v>WCiu4</v>
      </c>
      <c r="F476" s="1">
        <f>COUNTIF($E$2:$E$495, pesele__210[[#This Row],[id]])</f>
        <v>1</v>
      </c>
    </row>
    <row r="477" spans="1:6" hidden="1" x14ac:dyDescent="0.35">
      <c r="A477" s="1" t="s">
        <v>892</v>
      </c>
      <c r="B477" s="1" t="s">
        <v>373</v>
      </c>
      <c r="C477" s="1" t="s">
        <v>145</v>
      </c>
      <c r="D477" s="1" t="str">
        <f>IF(MOD(MID(pesele__210[[#This Row],[PESEL]], 10, 1), 2) = 0, "k", "m")</f>
        <v>k</v>
      </c>
      <c r="E477" s="1" t="str">
        <f>CONCATENATE(LEFT(pesele__210[[#This Row],[Imie]],1),LEFT(pesele__210[[#This Row],[Nazwisko]], 3),RIGHT(pesele__210[[#This Row],[PESEL]], 1))</f>
        <v>WCza3</v>
      </c>
      <c r="F477" s="1">
        <f>COUNTIF($E$2:$E$495, pesele__210[[#This Row],[id]])</f>
        <v>1</v>
      </c>
    </row>
    <row r="478" spans="1:6" hidden="1" x14ac:dyDescent="0.35">
      <c r="A478" s="1" t="s">
        <v>724</v>
      </c>
      <c r="B478" s="1" t="s">
        <v>151</v>
      </c>
      <c r="C478" s="1" t="s">
        <v>145</v>
      </c>
      <c r="D478" s="1" t="str">
        <f>IF(MOD(MID(pesele__210[[#This Row],[PESEL]], 10, 1), 2) = 0, "k", "m")</f>
        <v>k</v>
      </c>
      <c r="E478" s="1" t="str">
        <f>CONCATENATE(LEFT(pesele__210[[#This Row],[Imie]],1),LEFT(pesele__210[[#This Row],[Nazwisko]], 3),RIGHT(pesele__210[[#This Row],[PESEL]], 1))</f>
        <v>WCze5</v>
      </c>
      <c r="F478" s="1">
        <f>COUNTIF($E$2:$E$495, pesele__210[[#This Row],[id]])</f>
        <v>1</v>
      </c>
    </row>
    <row r="479" spans="1:6" hidden="1" x14ac:dyDescent="0.35">
      <c r="A479" s="1" t="s">
        <v>742</v>
      </c>
      <c r="B479" s="1" t="s">
        <v>184</v>
      </c>
      <c r="C479" s="1" t="s">
        <v>185</v>
      </c>
      <c r="D479" s="1" t="str">
        <f>IF(MOD(MID(pesele__210[[#This Row],[PESEL]], 10, 1), 2) = 0, "k", "m")</f>
        <v>k</v>
      </c>
      <c r="E479" s="1" t="str">
        <f>CONCATENATE(LEFT(pesele__210[[#This Row],[Imie]],1),LEFT(pesele__210[[#This Row],[Nazwisko]], 3),RIGHT(pesele__210[[#This Row],[PESEL]], 1))</f>
        <v>WCze7</v>
      </c>
      <c r="F479" s="1">
        <f>COUNTIF($E$2:$E$495, pesele__210[[#This Row],[id]])</f>
        <v>1</v>
      </c>
    </row>
    <row r="480" spans="1:6" hidden="1" x14ac:dyDescent="0.35">
      <c r="A480" s="1" t="s">
        <v>788</v>
      </c>
      <c r="B480" s="1" t="s">
        <v>151</v>
      </c>
      <c r="C480" s="1" t="s">
        <v>248</v>
      </c>
      <c r="D480" s="1" t="str">
        <f>IF(MOD(MID(pesele__210[[#This Row],[PESEL]], 10, 1), 2) = 0, "k", "m")</f>
        <v>k</v>
      </c>
      <c r="E480" s="1" t="str">
        <f>CONCATENATE(LEFT(pesele__210[[#This Row],[Imie]],1),LEFT(pesele__210[[#This Row],[Nazwisko]], 3),RIGHT(pesele__210[[#This Row],[PESEL]], 1))</f>
        <v>WCze8</v>
      </c>
      <c r="F480" s="1">
        <f>COUNTIF($E$2:$E$495, pesele__210[[#This Row],[id]])</f>
        <v>1</v>
      </c>
    </row>
    <row r="481" spans="1:6" hidden="1" x14ac:dyDescent="0.35">
      <c r="A481" s="1" t="s">
        <v>796</v>
      </c>
      <c r="B481" s="1" t="s">
        <v>259</v>
      </c>
      <c r="C481" s="1" t="s">
        <v>185</v>
      </c>
      <c r="D481" s="1" t="str">
        <f>IF(MOD(MID(pesele__210[[#This Row],[PESEL]], 10, 1), 2) = 0, "k", "m")</f>
        <v>k</v>
      </c>
      <c r="E481" s="1" t="str">
        <f>CONCATENATE(LEFT(pesele__210[[#This Row],[Imie]],1),LEFT(pesele__210[[#This Row],[Nazwisko]], 3),RIGHT(pesele__210[[#This Row],[PESEL]], 1))</f>
        <v>WDaw4</v>
      </c>
      <c r="F481" s="1">
        <f>COUNTIF($E$2:$E$495, pesele__210[[#This Row],[id]])</f>
        <v>1</v>
      </c>
    </row>
    <row r="482" spans="1:6" hidden="1" x14ac:dyDescent="0.35">
      <c r="A482" s="1" t="s">
        <v>884</v>
      </c>
      <c r="B482" s="1" t="s">
        <v>362</v>
      </c>
      <c r="C482" s="1" t="s">
        <v>185</v>
      </c>
      <c r="D482" s="1" t="str">
        <f>IF(MOD(MID(pesele__210[[#This Row],[PESEL]], 10, 1), 2) = 0, "k", "m")</f>
        <v>k</v>
      </c>
      <c r="E482" s="1" t="str">
        <f>CONCATENATE(LEFT(pesele__210[[#This Row],[Imie]],1),LEFT(pesele__210[[#This Row],[Nazwisko]], 3),RIGHT(pesele__210[[#This Row],[PESEL]], 1))</f>
        <v>WDer4</v>
      </c>
      <c r="F482" s="1">
        <f>COUNTIF($E$2:$E$495, pesele__210[[#This Row],[id]])</f>
        <v>1</v>
      </c>
    </row>
    <row r="483" spans="1:6" hidden="1" x14ac:dyDescent="0.35">
      <c r="A483" s="1" t="s">
        <v>795</v>
      </c>
      <c r="B483" s="1" t="s">
        <v>258</v>
      </c>
      <c r="C483" s="1" t="s">
        <v>185</v>
      </c>
      <c r="D483" s="1" t="str">
        <f>IF(MOD(MID(pesele__210[[#This Row],[PESEL]], 10, 1), 2) = 0, "k", "m")</f>
        <v>k</v>
      </c>
      <c r="E483" s="1" t="str">
        <f>CONCATENATE(LEFT(pesele__210[[#This Row],[Imie]],1),LEFT(pesele__210[[#This Row],[Nazwisko]], 3),RIGHT(pesele__210[[#This Row],[PESEL]], 1))</f>
        <v>WDra7</v>
      </c>
      <c r="F483" s="1">
        <f>COUNTIF($E$2:$E$495, pesele__210[[#This Row],[id]])</f>
        <v>1</v>
      </c>
    </row>
    <row r="484" spans="1:6" x14ac:dyDescent="0.35">
      <c r="A484" s="1" t="s">
        <v>1047</v>
      </c>
      <c r="B484" s="1" t="s">
        <v>547</v>
      </c>
      <c r="C484" s="1" t="s">
        <v>262</v>
      </c>
      <c r="D484" s="1" t="str">
        <f>IF(MOD(MID(pesele__210[[#This Row],[PESEL]], 10, 1), 2) = 0, "k", "m")</f>
        <v>k</v>
      </c>
      <c r="E484" s="1" t="str">
        <f>CONCATENATE(LEFT(pesele__210[[#This Row],[Imie]],1),LEFT(pesele__210[[#This Row],[Nazwisko]], 3),RIGHT(pesele__210[[#This Row],[PESEL]], 1))</f>
        <v>ZAda1</v>
      </c>
      <c r="F484" s="1">
        <f>COUNTIF($E$2:$E$495, pesele__210[[#This Row],[id]])</f>
        <v>2</v>
      </c>
    </row>
    <row r="485" spans="1:6" x14ac:dyDescent="0.35">
      <c r="A485" s="1" t="s">
        <v>1122</v>
      </c>
      <c r="B485" s="1" t="s">
        <v>629</v>
      </c>
      <c r="C485" s="1" t="s">
        <v>56</v>
      </c>
      <c r="D485" s="1" t="str">
        <f>IF(MOD(MID(pesele__210[[#This Row],[PESEL]], 10, 1), 2) = 0, "k", "m")</f>
        <v>k</v>
      </c>
      <c r="E485" s="1" t="str">
        <f>CONCATENATE(LEFT(pesele__210[[#This Row],[Imie]],1),LEFT(pesele__210[[#This Row],[Nazwisko]], 3),RIGHT(pesele__210[[#This Row],[PESEL]], 1))</f>
        <v>ZAda1</v>
      </c>
      <c r="F485" s="1">
        <f>COUNTIF($E$2:$E$495, pesele__210[[#This Row],[id]])</f>
        <v>2</v>
      </c>
    </row>
    <row r="486" spans="1:6" hidden="1" x14ac:dyDescent="0.35">
      <c r="A486" s="1" t="s">
        <v>662</v>
      </c>
      <c r="B486" s="1" t="s">
        <v>55</v>
      </c>
      <c r="C486" s="1" t="s">
        <v>56</v>
      </c>
      <c r="D486" s="1" t="str">
        <f>IF(MOD(MID(pesele__210[[#This Row],[PESEL]], 10, 1), 2) = 0, "k", "m")</f>
        <v>k</v>
      </c>
      <c r="E486" s="1" t="str">
        <f>CONCATENATE(LEFT(pesele__210[[#This Row],[Imie]],1),LEFT(pesele__210[[#This Row],[Nazwisko]], 3),RIGHT(pesele__210[[#This Row],[PESEL]], 1))</f>
        <v>ZAra2</v>
      </c>
      <c r="F486" s="1">
        <f>COUNTIF($E$2:$E$495, pesele__210[[#This Row],[id]])</f>
        <v>1</v>
      </c>
    </row>
    <row r="487" spans="1:6" hidden="1" x14ac:dyDescent="0.35">
      <c r="A487" s="1" t="s">
        <v>955</v>
      </c>
      <c r="B487" s="1" t="s">
        <v>439</v>
      </c>
      <c r="C487" s="1" t="s">
        <v>56</v>
      </c>
      <c r="D487" s="1" t="str">
        <f>IF(MOD(MID(pesele__210[[#This Row],[PESEL]], 10, 1), 2) = 0, "k", "m")</f>
        <v>k</v>
      </c>
      <c r="E487" s="1" t="str">
        <f>CONCATENATE(LEFT(pesele__210[[#This Row],[Imie]],1),LEFT(pesele__210[[#This Row],[Nazwisko]], 3),RIGHT(pesele__210[[#This Row],[PESEL]], 1))</f>
        <v>ZBaj9</v>
      </c>
      <c r="F487" s="1">
        <f>COUNTIF($E$2:$E$495, pesele__210[[#This Row],[id]])</f>
        <v>1</v>
      </c>
    </row>
    <row r="488" spans="1:6" hidden="1" x14ac:dyDescent="0.35">
      <c r="A488" s="1" t="s">
        <v>685</v>
      </c>
      <c r="B488" s="1" t="s">
        <v>91</v>
      </c>
      <c r="C488" s="1" t="s">
        <v>56</v>
      </c>
      <c r="D488" s="1" t="str">
        <f>IF(MOD(MID(pesele__210[[#This Row],[PESEL]], 10, 1), 2) = 0, "k", "m")</f>
        <v>k</v>
      </c>
      <c r="E488" s="1" t="str">
        <f>CONCATENATE(LEFT(pesele__210[[#This Row],[Imie]],1),LEFT(pesele__210[[#This Row],[Nazwisko]], 3),RIGHT(pesele__210[[#This Row],[PESEL]], 1))</f>
        <v>ZBar5</v>
      </c>
      <c r="F488" s="1">
        <f>COUNTIF($E$2:$E$495, pesele__210[[#This Row],[id]])</f>
        <v>1</v>
      </c>
    </row>
    <row r="489" spans="1:6" hidden="1" x14ac:dyDescent="0.35">
      <c r="A489" s="1" t="s">
        <v>698</v>
      </c>
      <c r="B489" s="1" t="s">
        <v>110</v>
      </c>
      <c r="C489" s="1" t="s">
        <v>56</v>
      </c>
      <c r="D489" s="1" t="str">
        <f>IF(MOD(MID(pesele__210[[#This Row],[PESEL]], 10, 1), 2) = 0, "k", "m")</f>
        <v>k</v>
      </c>
      <c r="E489" s="1" t="str">
        <f>CONCATENATE(LEFT(pesele__210[[#This Row],[Imie]],1),LEFT(pesele__210[[#This Row],[Nazwisko]], 3),RIGHT(pesele__210[[#This Row],[PESEL]], 1))</f>
        <v>ZBia1</v>
      </c>
      <c r="F489" s="1">
        <f>COUNTIF($E$2:$E$495, pesele__210[[#This Row],[id]])</f>
        <v>1</v>
      </c>
    </row>
    <row r="490" spans="1:6" hidden="1" x14ac:dyDescent="0.35">
      <c r="A490" s="1" t="s">
        <v>707</v>
      </c>
      <c r="B490" s="1" t="s">
        <v>123</v>
      </c>
      <c r="C490" s="1" t="s">
        <v>124</v>
      </c>
      <c r="D490" s="1" t="str">
        <f>IF(MOD(MID(pesele__210[[#This Row],[PESEL]], 10, 1), 2) = 0, "k", "m")</f>
        <v>k</v>
      </c>
      <c r="E490" s="1" t="str">
        <f>CONCATENATE(LEFT(pesele__210[[#This Row],[Imie]],1),LEFT(pesele__210[[#This Row],[Nazwisko]], 3),RIGHT(pesele__210[[#This Row],[PESEL]], 1))</f>
        <v>ZBig7</v>
      </c>
      <c r="F490" s="1">
        <f>COUNTIF($E$2:$E$495, pesele__210[[#This Row],[id]])</f>
        <v>1</v>
      </c>
    </row>
    <row r="491" spans="1:6" hidden="1" x14ac:dyDescent="0.35">
      <c r="A491" s="1" t="s">
        <v>857</v>
      </c>
      <c r="B491" s="1" t="s">
        <v>331</v>
      </c>
      <c r="C491" s="1" t="s">
        <v>262</v>
      </c>
      <c r="D491" s="1" t="str">
        <f>IF(MOD(MID(pesele__210[[#This Row],[PESEL]], 10, 1), 2) = 0, "k", "m")</f>
        <v>k</v>
      </c>
      <c r="E491" s="1" t="str">
        <f>CONCATENATE(LEFT(pesele__210[[#This Row],[Imie]],1),LEFT(pesele__210[[#This Row],[Nazwisko]], 3),RIGHT(pesele__210[[#This Row],[PESEL]], 1))</f>
        <v>ZBik2</v>
      </c>
      <c r="F491" s="1">
        <f>COUNTIF($E$2:$E$495, pesele__210[[#This Row],[id]])</f>
        <v>1</v>
      </c>
    </row>
    <row r="492" spans="1:6" hidden="1" x14ac:dyDescent="0.35">
      <c r="A492" s="1" t="s">
        <v>1106</v>
      </c>
      <c r="B492" s="1" t="s">
        <v>612</v>
      </c>
      <c r="C492" s="1" t="s">
        <v>262</v>
      </c>
      <c r="D492" s="1" t="str">
        <f>IF(MOD(MID(pesele__210[[#This Row],[PESEL]], 10, 1), 2) = 0, "k", "m")</f>
        <v>k</v>
      </c>
      <c r="E492" s="1" t="str">
        <f>CONCATENATE(LEFT(pesele__210[[#This Row],[Imie]],1),LEFT(pesele__210[[#This Row],[Nazwisko]], 3),RIGHT(pesele__210[[#This Row],[PESEL]], 1))</f>
        <v>ZBro0</v>
      </c>
      <c r="F492" s="1">
        <f>COUNTIF($E$2:$E$495, pesele__210[[#This Row],[id]])</f>
        <v>1</v>
      </c>
    </row>
    <row r="493" spans="1:6" hidden="1" x14ac:dyDescent="0.35">
      <c r="A493" s="1" t="s">
        <v>1023</v>
      </c>
      <c r="B493" s="1" t="s">
        <v>523</v>
      </c>
      <c r="C493" s="1" t="s">
        <v>262</v>
      </c>
      <c r="D493" s="1" t="str">
        <f>IF(MOD(MID(pesele__210[[#This Row],[PESEL]], 10, 1), 2) = 0, "k", "m")</f>
        <v>k</v>
      </c>
      <c r="E493" s="1" t="str">
        <f>CONCATENATE(LEFT(pesele__210[[#This Row],[Imie]],1),LEFT(pesele__210[[#This Row],[Nazwisko]], 3),RIGHT(pesele__210[[#This Row],[PESEL]], 1))</f>
        <v>ZBro3</v>
      </c>
      <c r="F493" s="1">
        <f>COUNTIF($E$2:$E$495, pesele__210[[#This Row],[id]])</f>
        <v>1</v>
      </c>
    </row>
    <row r="494" spans="1:6" hidden="1" x14ac:dyDescent="0.35">
      <c r="A494" s="1" t="s">
        <v>798</v>
      </c>
      <c r="B494" s="1" t="s">
        <v>261</v>
      </c>
      <c r="C494" s="1" t="s">
        <v>262</v>
      </c>
      <c r="D494" s="1" t="str">
        <f>IF(MOD(MID(pesele__210[[#This Row],[PESEL]], 10, 1), 2) = 0, "k", "m")</f>
        <v>k</v>
      </c>
      <c r="E494" s="1" t="str">
        <f>CONCATENATE(LEFT(pesele__210[[#This Row],[Imie]],1),LEFT(pesele__210[[#This Row],[Nazwisko]], 3),RIGHT(pesele__210[[#This Row],[PESEL]], 1))</f>
        <v>ZBur1</v>
      </c>
      <c r="F494" s="1">
        <f>COUNTIF($E$2:$E$495, pesele__210[[#This Row],[id]])</f>
        <v>1</v>
      </c>
    </row>
    <row r="495" spans="1:6" hidden="1" x14ac:dyDescent="0.35">
      <c r="A495" s="1" t="s">
        <v>804</v>
      </c>
      <c r="B495" s="1" t="s">
        <v>269</v>
      </c>
      <c r="C495" s="1" t="s">
        <v>56</v>
      </c>
      <c r="D495" s="1" t="str">
        <f>IF(MOD(MID(pesele__210[[#This Row],[PESEL]], 10, 1), 2) = 0, "k", "m")</f>
        <v>k</v>
      </c>
      <c r="E495" s="1" t="str">
        <f>CONCATENATE(LEFT(pesele__210[[#This Row],[Imie]],1),LEFT(pesele__210[[#This Row],[Nazwisko]], 3),RIGHT(pesele__210[[#This Row],[PESEL]], 1))</f>
        <v>ZKrz3</v>
      </c>
      <c r="F495" s="1">
        <f>COUNTIF($E$2:$E$495, pesele__210[[#This Row],[id]])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5718-62BC-483B-984E-3E768E573EDD}">
  <dimension ref="A1:I41"/>
  <sheetViews>
    <sheetView topLeftCell="G1" zoomScale="70" zoomScaleNormal="70" workbookViewId="0">
      <selection activeCell="H3" sqref="H3:H21"/>
    </sheetView>
  </sheetViews>
  <sheetFormatPr defaultRowHeight="14.5" x14ac:dyDescent="0.35"/>
  <cols>
    <col min="6" max="6" width="15.6328125" customWidth="1"/>
    <col min="8" max="8" width="17.26953125" bestFit="1" customWidth="1"/>
    <col min="9" max="9" width="22.36328125" bestFit="1" customWidth="1"/>
  </cols>
  <sheetData>
    <row r="1" spans="1:9" x14ac:dyDescent="0.35">
      <c r="A1" s="2" t="s">
        <v>0</v>
      </c>
      <c r="B1" s="3" t="s">
        <v>1</v>
      </c>
      <c r="C1" s="3" t="s">
        <v>2</v>
      </c>
      <c r="D1" s="3" t="s">
        <v>1127</v>
      </c>
      <c r="E1" s="3" t="s">
        <v>1151</v>
      </c>
      <c r="F1" s="4" t="s">
        <v>1152</v>
      </c>
    </row>
    <row r="2" spans="1:9" x14ac:dyDescent="0.35">
      <c r="A2" s="11" t="s">
        <v>889</v>
      </c>
      <c r="B2" s="12" t="s">
        <v>369</v>
      </c>
      <c r="C2" s="12" t="s">
        <v>370</v>
      </c>
      <c r="D2" s="12" t="s">
        <v>1172</v>
      </c>
      <c r="E2" s="12" t="s">
        <v>1153</v>
      </c>
      <c r="F2" s="13">
        <v>2</v>
      </c>
      <c r="H2" s="8" t="s">
        <v>1148</v>
      </c>
      <c r="I2" t="s">
        <v>1174</v>
      </c>
    </row>
    <row r="3" spans="1:9" x14ac:dyDescent="0.35">
      <c r="A3" s="14" t="s">
        <v>897</v>
      </c>
      <c r="B3" s="15" t="s">
        <v>379</v>
      </c>
      <c r="C3" s="15" t="s">
        <v>37</v>
      </c>
      <c r="D3" s="15" t="s">
        <v>1173</v>
      </c>
      <c r="E3" s="15" t="s">
        <v>1153</v>
      </c>
      <c r="F3" s="16">
        <v>2</v>
      </c>
      <c r="H3" s="9" t="s">
        <v>1153</v>
      </c>
      <c r="I3" s="1">
        <v>4</v>
      </c>
    </row>
    <row r="4" spans="1:9" x14ac:dyDescent="0.35">
      <c r="A4" s="11" t="s">
        <v>746</v>
      </c>
      <c r="B4" s="12" t="s">
        <v>190</v>
      </c>
      <c r="C4" s="12" t="s">
        <v>130</v>
      </c>
      <c r="D4" s="12" t="s">
        <v>1172</v>
      </c>
      <c r="E4" s="12" t="s">
        <v>1154</v>
      </c>
      <c r="F4" s="13">
        <v>2</v>
      </c>
      <c r="H4" s="9" t="s">
        <v>1154</v>
      </c>
      <c r="I4" s="1">
        <v>4</v>
      </c>
    </row>
    <row r="5" spans="1:9" x14ac:dyDescent="0.35">
      <c r="A5" s="14" t="s">
        <v>1110</v>
      </c>
      <c r="B5" s="15" t="s">
        <v>616</v>
      </c>
      <c r="C5" s="15" t="s">
        <v>617</v>
      </c>
      <c r="D5" s="15" t="s">
        <v>1172</v>
      </c>
      <c r="E5" s="15" t="s">
        <v>1154</v>
      </c>
      <c r="F5" s="16">
        <v>2</v>
      </c>
      <c r="H5" s="9" t="s">
        <v>1155</v>
      </c>
      <c r="I5" s="1">
        <v>4</v>
      </c>
    </row>
    <row r="6" spans="1:9" x14ac:dyDescent="0.35">
      <c r="A6" s="11" t="s">
        <v>689</v>
      </c>
      <c r="B6" s="12" t="s">
        <v>96</v>
      </c>
      <c r="C6" s="12" t="s">
        <v>72</v>
      </c>
      <c r="D6" s="12" t="s">
        <v>1173</v>
      </c>
      <c r="E6" s="12" t="s">
        <v>1155</v>
      </c>
      <c r="F6" s="13">
        <v>2</v>
      </c>
      <c r="H6" s="9" t="s">
        <v>1156</v>
      </c>
      <c r="I6" s="1">
        <v>4</v>
      </c>
    </row>
    <row r="7" spans="1:9" x14ac:dyDescent="0.35">
      <c r="A7" s="14" t="s">
        <v>1125</v>
      </c>
      <c r="B7" s="15" t="s">
        <v>105</v>
      </c>
      <c r="C7" s="15" t="s">
        <v>504</v>
      </c>
      <c r="D7" s="15" t="s">
        <v>1172</v>
      </c>
      <c r="E7" s="15" t="s">
        <v>1155</v>
      </c>
      <c r="F7" s="16">
        <v>2</v>
      </c>
      <c r="H7" s="9" t="s">
        <v>1157</v>
      </c>
      <c r="I7" s="1">
        <v>4</v>
      </c>
    </row>
    <row r="8" spans="1:9" x14ac:dyDescent="0.35">
      <c r="A8" s="11" t="s">
        <v>695</v>
      </c>
      <c r="B8" s="12" t="s">
        <v>105</v>
      </c>
      <c r="C8" s="12" t="s">
        <v>106</v>
      </c>
      <c r="D8" s="12" t="s">
        <v>1172</v>
      </c>
      <c r="E8" s="12" t="s">
        <v>1156</v>
      </c>
      <c r="F8" s="13">
        <v>2</v>
      </c>
      <c r="H8" s="9" t="s">
        <v>1158</v>
      </c>
      <c r="I8" s="1">
        <v>4</v>
      </c>
    </row>
    <row r="9" spans="1:9" x14ac:dyDescent="0.35">
      <c r="A9" s="14" t="s">
        <v>1008</v>
      </c>
      <c r="B9" s="15" t="s">
        <v>503</v>
      </c>
      <c r="C9" s="15" t="s">
        <v>504</v>
      </c>
      <c r="D9" s="15" t="s">
        <v>1172</v>
      </c>
      <c r="E9" s="15" t="s">
        <v>1156</v>
      </c>
      <c r="F9" s="16">
        <v>2</v>
      </c>
      <c r="H9" s="9" t="s">
        <v>1159</v>
      </c>
      <c r="I9" s="1">
        <v>4</v>
      </c>
    </row>
    <row r="10" spans="1:9" x14ac:dyDescent="0.35">
      <c r="A10" s="11" t="s">
        <v>642</v>
      </c>
      <c r="B10" s="12" t="s">
        <v>20</v>
      </c>
      <c r="C10" s="12" t="s">
        <v>21</v>
      </c>
      <c r="D10" s="12" t="s">
        <v>1172</v>
      </c>
      <c r="E10" s="12" t="s">
        <v>1157</v>
      </c>
      <c r="F10" s="13">
        <v>2</v>
      </c>
      <c r="H10" s="9" t="s">
        <v>1160</v>
      </c>
      <c r="I10" s="1">
        <v>4</v>
      </c>
    </row>
    <row r="11" spans="1:9" x14ac:dyDescent="0.35">
      <c r="A11" s="14" t="s">
        <v>904</v>
      </c>
      <c r="B11" s="15" t="s">
        <v>387</v>
      </c>
      <c r="C11" s="15" t="s">
        <v>29</v>
      </c>
      <c r="D11" s="15" t="s">
        <v>1172</v>
      </c>
      <c r="E11" s="15" t="s">
        <v>1157</v>
      </c>
      <c r="F11" s="16">
        <v>2</v>
      </c>
      <c r="H11" s="9" t="s">
        <v>1161</v>
      </c>
      <c r="I11" s="1">
        <v>4</v>
      </c>
    </row>
    <row r="12" spans="1:9" x14ac:dyDescent="0.35">
      <c r="A12" s="11" t="s">
        <v>991</v>
      </c>
      <c r="B12" s="12" t="s">
        <v>481</v>
      </c>
      <c r="C12" s="12" t="s">
        <v>482</v>
      </c>
      <c r="D12" s="12" t="s">
        <v>1172</v>
      </c>
      <c r="E12" s="12" t="s">
        <v>1158</v>
      </c>
      <c r="F12" s="13">
        <v>2</v>
      </c>
      <c r="H12" s="9" t="s">
        <v>1162</v>
      </c>
      <c r="I12" s="1">
        <v>4</v>
      </c>
    </row>
    <row r="13" spans="1:9" x14ac:dyDescent="0.35">
      <c r="A13" s="14" t="s">
        <v>992</v>
      </c>
      <c r="B13" s="15" t="s">
        <v>483</v>
      </c>
      <c r="C13" s="15" t="s">
        <v>482</v>
      </c>
      <c r="D13" s="15" t="s">
        <v>1172</v>
      </c>
      <c r="E13" s="15" t="s">
        <v>1158</v>
      </c>
      <c r="F13" s="16">
        <v>2</v>
      </c>
      <c r="H13" s="9" t="s">
        <v>1163</v>
      </c>
      <c r="I13" s="1">
        <v>4</v>
      </c>
    </row>
    <row r="14" spans="1:9" x14ac:dyDescent="0.35">
      <c r="A14" s="11" t="s">
        <v>694</v>
      </c>
      <c r="B14" s="12" t="s">
        <v>103</v>
      </c>
      <c r="C14" s="12" t="s">
        <v>104</v>
      </c>
      <c r="D14" s="12" t="s">
        <v>1172</v>
      </c>
      <c r="E14" s="12" t="s">
        <v>1159</v>
      </c>
      <c r="F14" s="13">
        <v>2</v>
      </c>
      <c r="H14" s="9" t="s">
        <v>1164</v>
      </c>
      <c r="I14" s="1">
        <v>16</v>
      </c>
    </row>
    <row r="15" spans="1:9" x14ac:dyDescent="0.35">
      <c r="A15" s="14" t="s">
        <v>923</v>
      </c>
      <c r="B15" s="15" t="s">
        <v>408</v>
      </c>
      <c r="C15" s="15" t="s">
        <v>104</v>
      </c>
      <c r="D15" s="15" t="s">
        <v>1172</v>
      </c>
      <c r="E15" s="15" t="s">
        <v>1159</v>
      </c>
      <c r="F15" s="16">
        <v>2</v>
      </c>
      <c r="H15" s="9" t="s">
        <v>1165</v>
      </c>
      <c r="I15" s="1">
        <v>4</v>
      </c>
    </row>
    <row r="16" spans="1:9" x14ac:dyDescent="0.35">
      <c r="A16" s="11" t="s">
        <v>721</v>
      </c>
      <c r="B16" s="12" t="s">
        <v>146</v>
      </c>
      <c r="C16" s="12" t="s">
        <v>4</v>
      </c>
      <c r="D16" s="12" t="s">
        <v>1172</v>
      </c>
      <c r="E16" s="12" t="s">
        <v>1160</v>
      </c>
      <c r="F16" s="13">
        <v>2</v>
      </c>
      <c r="H16" s="9" t="s">
        <v>1166</v>
      </c>
      <c r="I16" s="1">
        <v>4</v>
      </c>
    </row>
    <row r="17" spans="1:9" x14ac:dyDescent="0.35">
      <c r="A17" s="14" t="s">
        <v>891</v>
      </c>
      <c r="B17" s="15" t="s">
        <v>146</v>
      </c>
      <c r="C17" s="15" t="s">
        <v>4</v>
      </c>
      <c r="D17" s="15" t="s">
        <v>1172</v>
      </c>
      <c r="E17" s="15" t="s">
        <v>1160</v>
      </c>
      <c r="F17" s="16">
        <v>2</v>
      </c>
      <c r="H17" s="9" t="s">
        <v>1167</v>
      </c>
      <c r="I17" s="1">
        <v>4</v>
      </c>
    </row>
    <row r="18" spans="1:9" x14ac:dyDescent="0.35">
      <c r="A18" s="11" t="s">
        <v>936</v>
      </c>
      <c r="B18" s="12" t="s">
        <v>421</v>
      </c>
      <c r="C18" s="12" t="s">
        <v>257</v>
      </c>
      <c r="D18" s="12" t="s">
        <v>1173</v>
      </c>
      <c r="E18" s="12" t="s">
        <v>1161</v>
      </c>
      <c r="F18" s="13">
        <v>2</v>
      </c>
      <c r="H18" s="9" t="s">
        <v>1168</v>
      </c>
      <c r="I18" s="1">
        <v>4</v>
      </c>
    </row>
    <row r="19" spans="1:9" x14ac:dyDescent="0.35">
      <c r="A19" s="14" t="s">
        <v>1063</v>
      </c>
      <c r="B19" s="15" t="s">
        <v>563</v>
      </c>
      <c r="C19" s="15" t="s">
        <v>257</v>
      </c>
      <c r="D19" s="15" t="s">
        <v>1173</v>
      </c>
      <c r="E19" s="15" t="s">
        <v>1161</v>
      </c>
      <c r="F19" s="16">
        <v>2</v>
      </c>
      <c r="H19" s="9" t="s">
        <v>1169</v>
      </c>
      <c r="I19" s="1">
        <v>4</v>
      </c>
    </row>
    <row r="20" spans="1:9" x14ac:dyDescent="0.35">
      <c r="A20" s="11" t="s">
        <v>745</v>
      </c>
      <c r="B20" s="12" t="s">
        <v>189</v>
      </c>
      <c r="C20" s="12" t="s">
        <v>51</v>
      </c>
      <c r="D20" s="12" t="s">
        <v>1173</v>
      </c>
      <c r="E20" s="12" t="s">
        <v>1162</v>
      </c>
      <c r="F20" s="13">
        <v>2</v>
      </c>
      <c r="H20" s="9" t="s">
        <v>1170</v>
      </c>
      <c r="I20" s="1">
        <v>4</v>
      </c>
    </row>
    <row r="21" spans="1:9" x14ac:dyDescent="0.35">
      <c r="A21" s="14" t="s">
        <v>780</v>
      </c>
      <c r="B21" s="15" t="s">
        <v>238</v>
      </c>
      <c r="C21" s="15" t="s">
        <v>134</v>
      </c>
      <c r="D21" s="15" t="s">
        <v>1173</v>
      </c>
      <c r="E21" s="15" t="s">
        <v>1162</v>
      </c>
      <c r="F21" s="16">
        <v>2</v>
      </c>
      <c r="H21" s="9" t="s">
        <v>1171</v>
      </c>
      <c r="I21" s="1">
        <v>4</v>
      </c>
    </row>
    <row r="22" spans="1:9" x14ac:dyDescent="0.35">
      <c r="A22" s="11" t="s">
        <v>668</v>
      </c>
      <c r="B22" s="12" t="s">
        <v>66</v>
      </c>
      <c r="C22" s="12" t="s">
        <v>12</v>
      </c>
      <c r="D22" s="12" t="s">
        <v>1172</v>
      </c>
      <c r="E22" s="12" t="s">
        <v>1163</v>
      </c>
      <c r="F22" s="13">
        <v>2</v>
      </c>
      <c r="H22" s="9" t="s">
        <v>1149</v>
      </c>
      <c r="I22" s="1">
        <v>88</v>
      </c>
    </row>
    <row r="23" spans="1:9" x14ac:dyDescent="0.35">
      <c r="A23" s="14" t="s">
        <v>1104</v>
      </c>
      <c r="B23" s="15" t="s">
        <v>609</v>
      </c>
      <c r="C23" s="15" t="s">
        <v>12</v>
      </c>
      <c r="D23" s="15" t="s">
        <v>1172</v>
      </c>
      <c r="E23" s="15" t="s">
        <v>1163</v>
      </c>
      <c r="F23" s="16">
        <v>2</v>
      </c>
    </row>
    <row r="24" spans="1:9" x14ac:dyDescent="0.35">
      <c r="A24" s="11" t="s">
        <v>768</v>
      </c>
      <c r="B24" s="12" t="s">
        <v>222</v>
      </c>
      <c r="C24" s="12" t="s">
        <v>223</v>
      </c>
      <c r="D24" s="12" t="s">
        <v>1173</v>
      </c>
      <c r="E24" s="12" t="s">
        <v>1164</v>
      </c>
      <c r="F24" s="13">
        <v>4</v>
      </c>
    </row>
    <row r="25" spans="1:9" x14ac:dyDescent="0.35">
      <c r="A25" s="14" t="s">
        <v>976</v>
      </c>
      <c r="B25" s="15" t="s">
        <v>461</v>
      </c>
      <c r="C25" s="15" t="s">
        <v>223</v>
      </c>
      <c r="D25" s="15" t="s">
        <v>1173</v>
      </c>
      <c r="E25" s="15" t="s">
        <v>1164</v>
      </c>
      <c r="F25" s="16">
        <v>4</v>
      </c>
    </row>
    <row r="26" spans="1:9" x14ac:dyDescent="0.35">
      <c r="A26" s="11" t="s">
        <v>1012</v>
      </c>
      <c r="B26" s="12" t="s">
        <v>509</v>
      </c>
      <c r="C26" s="12" t="s">
        <v>223</v>
      </c>
      <c r="D26" s="12" t="s">
        <v>1173</v>
      </c>
      <c r="E26" s="12" t="s">
        <v>1164</v>
      </c>
      <c r="F26" s="13">
        <v>4</v>
      </c>
    </row>
    <row r="27" spans="1:9" x14ac:dyDescent="0.35">
      <c r="A27" s="14" t="s">
        <v>1022</v>
      </c>
      <c r="B27" s="15" t="s">
        <v>496</v>
      </c>
      <c r="C27" s="15" t="s">
        <v>12</v>
      </c>
      <c r="D27" s="15" t="s">
        <v>1172</v>
      </c>
      <c r="E27" s="15" t="s">
        <v>1164</v>
      </c>
      <c r="F27" s="16">
        <v>4</v>
      </c>
    </row>
    <row r="28" spans="1:9" x14ac:dyDescent="0.35">
      <c r="A28" s="11" t="s">
        <v>793</v>
      </c>
      <c r="B28" s="12" t="s">
        <v>254</v>
      </c>
      <c r="C28" s="12" t="s">
        <v>255</v>
      </c>
      <c r="D28" s="12" t="s">
        <v>1173</v>
      </c>
      <c r="E28" s="12" t="s">
        <v>1165</v>
      </c>
      <c r="F28" s="13">
        <v>2</v>
      </c>
    </row>
    <row r="29" spans="1:9" x14ac:dyDescent="0.35">
      <c r="A29" s="14" t="s">
        <v>937</v>
      </c>
      <c r="B29" s="15" t="s">
        <v>254</v>
      </c>
      <c r="C29" s="15" t="s">
        <v>134</v>
      </c>
      <c r="D29" s="15" t="s">
        <v>1173</v>
      </c>
      <c r="E29" s="15" t="s">
        <v>1165</v>
      </c>
      <c r="F29" s="16">
        <v>2</v>
      </c>
    </row>
    <row r="30" spans="1:9" x14ac:dyDescent="0.35">
      <c r="A30" s="11" t="s">
        <v>652</v>
      </c>
      <c r="B30" s="12" t="s">
        <v>38</v>
      </c>
      <c r="C30" s="12" t="s">
        <v>6</v>
      </c>
      <c r="D30" s="12" t="s">
        <v>1172</v>
      </c>
      <c r="E30" s="12" t="s">
        <v>1166</v>
      </c>
      <c r="F30" s="13">
        <v>2</v>
      </c>
    </row>
    <row r="31" spans="1:9" x14ac:dyDescent="0.35">
      <c r="A31" s="14" t="s">
        <v>781</v>
      </c>
      <c r="B31" s="15" t="s">
        <v>239</v>
      </c>
      <c r="C31" s="15" t="s">
        <v>150</v>
      </c>
      <c r="D31" s="15" t="s">
        <v>1173</v>
      </c>
      <c r="E31" s="15" t="s">
        <v>1166</v>
      </c>
      <c r="F31" s="16">
        <v>2</v>
      </c>
    </row>
    <row r="32" spans="1:9" x14ac:dyDescent="0.35">
      <c r="A32" s="11" t="s">
        <v>806</v>
      </c>
      <c r="B32" s="12" t="s">
        <v>271</v>
      </c>
      <c r="C32" s="12" t="s">
        <v>150</v>
      </c>
      <c r="D32" s="12" t="s">
        <v>1173</v>
      </c>
      <c r="E32" s="12" t="s">
        <v>1167</v>
      </c>
      <c r="F32" s="13">
        <v>2</v>
      </c>
    </row>
    <row r="33" spans="1:6" x14ac:dyDescent="0.35">
      <c r="A33" s="14" t="s">
        <v>811</v>
      </c>
      <c r="B33" s="15" t="s">
        <v>277</v>
      </c>
      <c r="C33" s="15" t="s">
        <v>278</v>
      </c>
      <c r="D33" s="15" t="s">
        <v>1172</v>
      </c>
      <c r="E33" s="15" t="s">
        <v>1167</v>
      </c>
      <c r="F33" s="16">
        <v>2</v>
      </c>
    </row>
    <row r="34" spans="1:6" x14ac:dyDescent="0.35">
      <c r="A34" s="11" t="s">
        <v>658</v>
      </c>
      <c r="B34" s="12" t="s">
        <v>49</v>
      </c>
      <c r="C34" s="12" t="s">
        <v>6</v>
      </c>
      <c r="D34" s="12" t="s">
        <v>1172</v>
      </c>
      <c r="E34" s="12" t="s">
        <v>1168</v>
      </c>
      <c r="F34" s="13">
        <v>2</v>
      </c>
    </row>
    <row r="35" spans="1:6" x14ac:dyDescent="0.35">
      <c r="A35" s="14" t="s">
        <v>887</v>
      </c>
      <c r="B35" s="15" t="s">
        <v>366</v>
      </c>
      <c r="C35" s="15" t="s">
        <v>150</v>
      </c>
      <c r="D35" s="15" t="s">
        <v>1173</v>
      </c>
      <c r="E35" s="15" t="s">
        <v>1168</v>
      </c>
      <c r="F35" s="16">
        <v>2</v>
      </c>
    </row>
    <row r="36" spans="1:6" x14ac:dyDescent="0.35">
      <c r="A36" s="11" t="s">
        <v>870</v>
      </c>
      <c r="B36" s="12" t="s">
        <v>348</v>
      </c>
      <c r="C36" s="12" t="s">
        <v>31</v>
      </c>
      <c r="D36" s="12" t="s">
        <v>1172</v>
      </c>
      <c r="E36" s="12" t="s">
        <v>1169</v>
      </c>
      <c r="F36" s="13">
        <v>2</v>
      </c>
    </row>
    <row r="37" spans="1:6" x14ac:dyDescent="0.35">
      <c r="A37" s="14" t="s">
        <v>1117</v>
      </c>
      <c r="B37" s="15" t="s">
        <v>348</v>
      </c>
      <c r="C37" s="15" t="s">
        <v>139</v>
      </c>
      <c r="D37" s="15" t="s">
        <v>1172</v>
      </c>
      <c r="E37" s="15" t="s">
        <v>1169</v>
      </c>
      <c r="F37" s="16">
        <v>2</v>
      </c>
    </row>
    <row r="38" spans="1:6" x14ac:dyDescent="0.35">
      <c r="A38" s="11" t="s">
        <v>648</v>
      </c>
      <c r="B38" s="12" t="s">
        <v>30</v>
      </c>
      <c r="C38" s="12" t="s">
        <v>31</v>
      </c>
      <c r="D38" s="12" t="s">
        <v>1172</v>
      </c>
      <c r="E38" s="12" t="s">
        <v>1170</v>
      </c>
      <c r="F38" s="13">
        <v>2</v>
      </c>
    </row>
    <row r="39" spans="1:6" x14ac:dyDescent="0.35">
      <c r="A39" s="14" t="s">
        <v>1102</v>
      </c>
      <c r="B39" s="15" t="s">
        <v>79</v>
      </c>
      <c r="C39" s="15" t="s">
        <v>139</v>
      </c>
      <c r="D39" s="15" t="s">
        <v>1172</v>
      </c>
      <c r="E39" s="15" t="s">
        <v>1170</v>
      </c>
      <c r="F39" s="16">
        <v>2</v>
      </c>
    </row>
    <row r="40" spans="1:6" x14ac:dyDescent="0.35">
      <c r="A40" s="11" t="s">
        <v>1047</v>
      </c>
      <c r="B40" s="12" t="s">
        <v>547</v>
      </c>
      <c r="C40" s="12" t="s">
        <v>262</v>
      </c>
      <c r="D40" s="12" t="s">
        <v>1173</v>
      </c>
      <c r="E40" s="12" t="s">
        <v>1171</v>
      </c>
      <c r="F40" s="13">
        <v>2</v>
      </c>
    </row>
    <row r="41" spans="1:6" x14ac:dyDescent="0.35">
      <c r="A41" s="14" t="s">
        <v>1122</v>
      </c>
      <c r="B41" s="15" t="s">
        <v>629</v>
      </c>
      <c r="C41" s="15" t="s">
        <v>56</v>
      </c>
      <c r="D41" s="15" t="s">
        <v>1173</v>
      </c>
      <c r="E41" s="15" t="s">
        <v>1171</v>
      </c>
      <c r="F41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5A92-58CC-4B33-8402-18CA9A0E5C7C}">
  <dimension ref="A1:J495"/>
  <sheetViews>
    <sheetView tabSelected="1" topLeftCell="C13" workbookViewId="0">
      <selection activeCell="I17" sqref="I17:J29"/>
    </sheetView>
  </sheetViews>
  <sheetFormatPr defaultRowHeight="14.5" x14ac:dyDescent="0.35"/>
  <cols>
    <col min="1" max="1" width="11.81640625" bestFit="1" customWidth="1"/>
    <col min="2" max="2" width="13.90625" bestFit="1" customWidth="1"/>
    <col min="3" max="3" width="11.26953125" bestFit="1" customWidth="1"/>
    <col min="5" max="5" width="19.7265625" customWidth="1"/>
    <col min="9" max="9" width="13.54296875" bestFit="1" customWidth="1"/>
    <col min="10" max="10" width="3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1127</v>
      </c>
      <c r="E1" t="s">
        <v>1132</v>
      </c>
      <c r="F1" t="s">
        <v>1133</v>
      </c>
      <c r="G1" t="s">
        <v>1147</v>
      </c>
    </row>
    <row r="2" spans="1:10" x14ac:dyDescent="0.35">
      <c r="A2" s="1" t="s">
        <v>633</v>
      </c>
      <c r="B2" s="1" t="s">
        <v>3</v>
      </c>
      <c r="C2" s="1" t="s">
        <v>4</v>
      </c>
      <c r="D2" s="1" t="str">
        <f>IF(MOD(MID(pesele__29[[#This Row],[PESEL]], 10, 1), 2) = 0, "k", "m")</f>
        <v>m</v>
      </c>
      <c r="E2" s="1" t="str">
        <f>MID(pesele__29[[#This Row],[PESEL]], 3, 2)</f>
        <v>24</v>
      </c>
      <c r="F2" s="10">
        <f>IF(pesele__29[[#This Row],[numer miesiaca]]*1 &gt; 12, pesele__29[[#This Row],[numer miesiaca]]*1-20, pesele__29[[#This Row],[numer miesiaca]]*1)</f>
        <v>4</v>
      </c>
      <c r="G2" s="1" t="str">
        <f>VLOOKUP(pesele__29[[#This Row],[miesiac]],$I$3:$J$14, 2, 0)</f>
        <v>kwiecień</v>
      </c>
      <c r="I2" s="6" t="s">
        <v>1134</v>
      </c>
      <c r="J2" s="6" t="s">
        <v>1133</v>
      </c>
    </row>
    <row r="3" spans="1:10" x14ac:dyDescent="0.35">
      <c r="A3" s="1" t="s">
        <v>634</v>
      </c>
      <c r="B3" s="1" t="s">
        <v>5</v>
      </c>
      <c r="C3" s="1" t="s">
        <v>6</v>
      </c>
      <c r="D3" s="1" t="str">
        <f>IF(MOD(MID(pesele__29[[#This Row],[PESEL]], 10, 1), 2) = 0, "k", "m")</f>
        <v>m</v>
      </c>
      <c r="E3" s="1" t="str">
        <f>MID(pesele__29[[#This Row],[PESEL]], 3, 2)</f>
        <v>24</v>
      </c>
      <c r="F3" s="10">
        <f>IF(pesele__29[[#This Row],[numer miesiaca]]*1 &gt; 12, pesele__29[[#This Row],[numer miesiaca]]*1-20, pesele__29[[#This Row],[numer miesiaca]]*1)</f>
        <v>4</v>
      </c>
      <c r="G3" s="1" t="str">
        <f>VLOOKUP(pesele__29[[#This Row],[miesiac]],$I$3:$J$14, 2, 0)</f>
        <v>kwiecień</v>
      </c>
      <c r="I3" s="7">
        <f>1</f>
        <v>1</v>
      </c>
      <c r="J3" s="7" t="s">
        <v>1135</v>
      </c>
    </row>
    <row r="4" spans="1:10" x14ac:dyDescent="0.35">
      <c r="A4" s="1" t="s">
        <v>635</v>
      </c>
      <c r="B4" s="1" t="s">
        <v>7</v>
      </c>
      <c r="C4" s="1" t="s">
        <v>8</v>
      </c>
      <c r="D4" s="1" t="str">
        <f>IF(MOD(MID(pesele__29[[#This Row],[PESEL]], 10, 1), 2) = 0, "k", "m")</f>
        <v>m</v>
      </c>
      <c r="E4" s="1" t="str">
        <f>MID(pesele__29[[#This Row],[PESEL]], 3, 2)</f>
        <v>24</v>
      </c>
      <c r="F4" s="10">
        <f>IF(pesele__29[[#This Row],[numer miesiaca]]*1 &gt; 12, pesele__29[[#This Row],[numer miesiaca]]*1-20, pesele__29[[#This Row],[numer miesiaca]]*1)</f>
        <v>4</v>
      </c>
      <c r="G4" s="1" t="str">
        <f>VLOOKUP(pesele__29[[#This Row],[miesiac]],$I$3:$J$14, 2, 0)</f>
        <v>kwiecień</v>
      </c>
      <c r="I4" s="7">
        <v>2</v>
      </c>
      <c r="J4" s="7" t="s">
        <v>1136</v>
      </c>
    </row>
    <row r="5" spans="1:10" x14ac:dyDescent="0.35">
      <c r="A5" s="1" t="s">
        <v>636</v>
      </c>
      <c r="B5" s="1" t="s">
        <v>9</v>
      </c>
      <c r="C5" s="1" t="s">
        <v>10</v>
      </c>
      <c r="D5" s="1" t="str">
        <f>IF(MOD(MID(pesele__29[[#This Row],[PESEL]], 10, 1), 2) = 0, "k", "m")</f>
        <v>m</v>
      </c>
      <c r="E5" s="1" t="str">
        <f>MID(pesele__29[[#This Row],[PESEL]], 3, 2)</f>
        <v>25</v>
      </c>
      <c r="F5" s="10">
        <f>IF(pesele__29[[#This Row],[numer miesiaca]]*1 &gt; 12, pesele__29[[#This Row],[numer miesiaca]]*1-20, pesele__29[[#This Row],[numer miesiaca]]*1)</f>
        <v>5</v>
      </c>
      <c r="G5" s="1" t="str">
        <f>VLOOKUP(pesele__29[[#This Row],[miesiac]],$I$3:$J$14, 2, 0)</f>
        <v>maj</v>
      </c>
      <c r="I5" s="7">
        <v>3</v>
      </c>
      <c r="J5" s="7" t="s">
        <v>1137</v>
      </c>
    </row>
    <row r="6" spans="1:10" x14ac:dyDescent="0.35">
      <c r="A6" s="1" t="s">
        <v>637</v>
      </c>
      <c r="B6" s="1" t="s">
        <v>11</v>
      </c>
      <c r="C6" s="1" t="s">
        <v>12</v>
      </c>
      <c r="D6" s="1" t="str">
        <f>IF(MOD(MID(pesele__29[[#This Row],[PESEL]], 10, 1), 2) = 0, "k", "m")</f>
        <v>m</v>
      </c>
      <c r="E6" s="1" t="str">
        <f>MID(pesele__29[[#This Row],[PESEL]], 3, 2)</f>
        <v>25</v>
      </c>
      <c r="F6" s="10">
        <f>IF(pesele__29[[#This Row],[numer miesiaca]]*1 &gt; 12, pesele__29[[#This Row],[numer miesiaca]]*1-20, pesele__29[[#This Row],[numer miesiaca]]*1)</f>
        <v>5</v>
      </c>
      <c r="G6" s="1" t="str">
        <f>VLOOKUP(pesele__29[[#This Row],[miesiac]],$I$3:$J$14, 2, 0)</f>
        <v>maj</v>
      </c>
      <c r="I6" s="7">
        <v>4</v>
      </c>
      <c r="J6" s="7" t="s">
        <v>1138</v>
      </c>
    </row>
    <row r="7" spans="1:10" x14ac:dyDescent="0.35">
      <c r="A7" s="1" t="s">
        <v>638</v>
      </c>
      <c r="B7" s="1" t="s">
        <v>13</v>
      </c>
      <c r="C7" s="1" t="s">
        <v>14</v>
      </c>
      <c r="D7" s="1" t="str">
        <f>IF(MOD(MID(pesele__29[[#This Row],[PESEL]], 10, 1), 2) = 0, "k", "m")</f>
        <v>m</v>
      </c>
      <c r="E7" s="1" t="str">
        <f>MID(pesele__29[[#This Row],[PESEL]], 3, 2)</f>
        <v>25</v>
      </c>
      <c r="F7" s="10">
        <f>IF(pesele__29[[#This Row],[numer miesiaca]]*1 &gt; 12, pesele__29[[#This Row],[numer miesiaca]]*1-20, pesele__29[[#This Row],[numer miesiaca]]*1)</f>
        <v>5</v>
      </c>
      <c r="G7" s="1" t="str">
        <f>VLOOKUP(pesele__29[[#This Row],[miesiac]],$I$3:$J$14, 2, 0)</f>
        <v>maj</v>
      </c>
      <c r="I7" s="7">
        <v>5</v>
      </c>
      <c r="J7" s="7" t="s">
        <v>1139</v>
      </c>
    </row>
    <row r="8" spans="1:10" x14ac:dyDescent="0.35">
      <c r="A8" s="1" t="s">
        <v>639</v>
      </c>
      <c r="B8" s="1" t="s">
        <v>15</v>
      </c>
      <c r="C8" s="1" t="s">
        <v>6</v>
      </c>
      <c r="D8" s="1" t="str">
        <f>IF(MOD(MID(pesele__29[[#This Row],[PESEL]], 10, 1), 2) = 0, "k", "m")</f>
        <v>m</v>
      </c>
      <c r="E8" s="1" t="str">
        <f>MID(pesele__29[[#This Row],[PESEL]], 3, 2)</f>
        <v>26</v>
      </c>
      <c r="F8" s="10">
        <f>IF(pesele__29[[#This Row],[numer miesiaca]]*1 &gt; 12, pesele__29[[#This Row],[numer miesiaca]]*1-20, pesele__29[[#This Row],[numer miesiaca]]*1)</f>
        <v>6</v>
      </c>
      <c r="G8" s="1" t="str">
        <f>VLOOKUP(pesele__29[[#This Row],[miesiac]],$I$3:$J$14, 2, 0)</f>
        <v>czerwiec</v>
      </c>
      <c r="I8" s="7">
        <v>6</v>
      </c>
      <c r="J8" s="7" t="s">
        <v>1140</v>
      </c>
    </row>
    <row r="9" spans="1:10" x14ac:dyDescent="0.35">
      <c r="A9" s="1" t="s">
        <v>640</v>
      </c>
      <c r="B9" s="1" t="s">
        <v>16</v>
      </c>
      <c r="C9" s="1" t="s">
        <v>17</v>
      </c>
      <c r="D9" s="1" t="str">
        <f>IF(MOD(MID(pesele__29[[#This Row],[PESEL]], 10, 1), 2) = 0, "k", "m")</f>
        <v>m</v>
      </c>
      <c r="E9" s="1" t="str">
        <f>MID(pesele__29[[#This Row],[PESEL]], 3, 2)</f>
        <v>26</v>
      </c>
      <c r="F9" s="10">
        <f>IF(pesele__29[[#This Row],[numer miesiaca]]*1 &gt; 12, pesele__29[[#This Row],[numer miesiaca]]*1-20, pesele__29[[#This Row],[numer miesiaca]]*1)</f>
        <v>6</v>
      </c>
      <c r="G9" s="1" t="str">
        <f>VLOOKUP(pesele__29[[#This Row],[miesiac]],$I$3:$J$14, 2, 0)</f>
        <v>czerwiec</v>
      </c>
      <c r="I9" s="7">
        <v>7</v>
      </c>
      <c r="J9" s="7" t="s">
        <v>1141</v>
      </c>
    </row>
    <row r="10" spans="1:10" x14ac:dyDescent="0.35">
      <c r="A10" s="1" t="s">
        <v>641</v>
      </c>
      <c r="B10" s="1" t="s">
        <v>18</v>
      </c>
      <c r="C10" s="1" t="s">
        <v>19</v>
      </c>
      <c r="D10" s="1" t="str">
        <f>IF(MOD(MID(pesele__29[[#This Row],[PESEL]], 10, 1), 2) = 0, "k", "m")</f>
        <v>m</v>
      </c>
      <c r="E10" s="1" t="str">
        <f>MID(pesele__29[[#This Row],[PESEL]], 3, 2)</f>
        <v>26</v>
      </c>
      <c r="F10" s="10">
        <f>IF(pesele__29[[#This Row],[numer miesiaca]]*1 &gt; 12, pesele__29[[#This Row],[numer miesiaca]]*1-20, pesele__29[[#This Row],[numer miesiaca]]*1)</f>
        <v>6</v>
      </c>
      <c r="G10" s="1" t="str">
        <f>VLOOKUP(pesele__29[[#This Row],[miesiac]],$I$3:$J$14, 2, 0)</f>
        <v>czerwiec</v>
      </c>
      <c r="I10" s="7">
        <v>8</v>
      </c>
      <c r="J10" s="7" t="s">
        <v>1142</v>
      </c>
    </row>
    <row r="11" spans="1:10" x14ac:dyDescent="0.35">
      <c r="A11" s="1" t="s">
        <v>642</v>
      </c>
      <c r="B11" s="1" t="s">
        <v>20</v>
      </c>
      <c r="C11" s="1" t="s">
        <v>21</v>
      </c>
      <c r="D11" s="1" t="str">
        <f>IF(MOD(MID(pesele__29[[#This Row],[PESEL]], 10, 1), 2) = 0, "k", "m")</f>
        <v>m</v>
      </c>
      <c r="E11" s="1" t="str">
        <f>MID(pesele__29[[#This Row],[PESEL]], 3, 2)</f>
        <v>26</v>
      </c>
      <c r="F11" s="10">
        <f>IF(pesele__29[[#This Row],[numer miesiaca]]*1 &gt; 12, pesele__29[[#This Row],[numer miesiaca]]*1-20, pesele__29[[#This Row],[numer miesiaca]]*1)</f>
        <v>6</v>
      </c>
      <c r="G11" s="1" t="str">
        <f>VLOOKUP(pesele__29[[#This Row],[miesiac]],$I$3:$J$14, 2, 0)</f>
        <v>czerwiec</v>
      </c>
      <c r="I11" s="7">
        <v>9</v>
      </c>
      <c r="J11" s="7" t="s">
        <v>1143</v>
      </c>
    </row>
    <row r="12" spans="1:10" x14ac:dyDescent="0.35">
      <c r="A12" s="1" t="s">
        <v>643</v>
      </c>
      <c r="B12" s="1" t="s">
        <v>22</v>
      </c>
      <c r="C12" s="1" t="s">
        <v>14</v>
      </c>
      <c r="D12" s="1" t="str">
        <f>IF(MOD(MID(pesele__29[[#This Row],[PESEL]], 10, 1), 2) = 0, "k", "m")</f>
        <v>m</v>
      </c>
      <c r="E12" s="1" t="str">
        <f>MID(pesele__29[[#This Row],[PESEL]], 3, 2)</f>
        <v>26</v>
      </c>
      <c r="F12" s="10">
        <f>IF(pesele__29[[#This Row],[numer miesiaca]]*1 &gt; 12, pesele__29[[#This Row],[numer miesiaca]]*1-20, pesele__29[[#This Row],[numer miesiaca]]*1)</f>
        <v>6</v>
      </c>
      <c r="G12" s="1" t="str">
        <f>VLOOKUP(pesele__29[[#This Row],[miesiac]],$I$3:$J$14, 2, 0)</f>
        <v>czerwiec</v>
      </c>
      <c r="I12" s="7">
        <v>10</v>
      </c>
      <c r="J12" s="7" t="s">
        <v>1144</v>
      </c>
    </row>
    <row r="13" spans="1:10" x14ac:dyDescent="0.35">
      <c r="A13" s="1" t="s">
        <v>644</v>
      </c>
      <c r="B13" s="1" t="s">
        <v>23</v>
      </c>
      <c r="C13" s="1" t="s">
        <v>24</v>
      </c>
      <c r="D13" s="1" t="str">
        <f>IF(MOD(MID(pesele__29[[#This Row],[PESEL]], 10, 1), 2) = 0, "k", "m")</f>
        <v>m</v>
      </c>
      <c r="E13" s="1" t="str">
        <f>MID(pesele__29[[#This Row],[PESEL]], 3, 2)</f>
        <v>26</v>
      </c>
      <c r="F13" s="10">
        <f>IF(pesele__29[[#This Row],[numer miesiaca]]*1 &gt; 12, pesele__29[[#This Row],[numer miesiaca]]*1-20, pesele__29[[#This Row],[numer miesiaca]]*1)</f>
        <v>6</v>
      </c>
      <c r="G13" s="1" t="str">
        <f>VLOOKUP(pesele__29[[#This Row],[miesiac]],$I$3:$J$14, 2, 0)</f>
        <v>czerwiec</v>
      </c>
      <c r="I13" s="7">
        <v>11</v>
      </c>
      <c r="J13" s="7" t="s">
        <v>1145</v>
      </c>
    </row>
    <row r="14" spans="1:10" x14ac:dyDescent="0.35">
      <c r="A14" s="1" t="s">
        <v>645</v>
      </c>
      <c r="B14" s="1" t="s">
        <v>25</v>
      </c>
      <c r="C14" s="1" t="s">
        <v>26</v>
      </c>
      <c r="D14" s="1" t="str">
        <f>IF(MOD(MID(pesele__29[[#This Row],[PESEL]], 10, 1), 2) = 0, "k", "m")</f>
        <v>m</v>
      </c>
      <c r="E14" s="1" t="str">
        <f>MID(pesele__29[[#This Row],[PESEL]], 3, 2)</f>
        <v>26</v>
      </c>
      <c r="F14" s="10">
        <f>IF(pesele__29[[#This Row],[numer miesiaca]]*1 &gt; 12, pesele__29[[#This Row],[numer miesiaca]]*1-20, pesele__29[[#This Row],[numer miesiaca]]*1)</f>
        <v>6</v>
      </c>
      <c r="G14" s="1" t="str">
        <f>VLOOKUP(pesele__29[[#This Row],[miesiac]],$I$3:$J$14, 2, 0)</f>
        <v>czerwiec</v>
      </c>
      <c r="I14" s="7">
        <v>12</v>
      </c>
      <c r="J14" s="7" t="s">
        <v>1146</v>
      </c>
    </row>
    <row r="15" spans="1:10" x14ac:dyDescent="0.35">
      <c r="A15" s="1" t="s">
        <v>646</v>
      </c>
      <c r="B15" s="1" t="s">
        <v>27</v>
      </c>
      <c r="C15" s="1" t="s">
        <v>26</v>
      </c>
      <c r="D15" s="1" t="str">
        <f>IF(MOD(MID(pesele__29[[#This Row],[PESEL]], 10, 1), 2) = 0, "k", "m")</f>
        <v>m</v>
      </c>
      <c r="E15" s="1" t="str">
        <f>MID(pesele__29[[#This Row],[PESEL]], 3, 2)</f>
        <v>26</v>
      </c>
      <c r="F15" s="10">
        <f>IF(pesele__29[[#This Row],[numer miesiaca]]*1 &gt; 12, pesele__29[[#This Row],[numer miesiaca]]*1-20, pesele__29[[#This Row],[numer miesiaca]]*1)</f>
        <v>6</v>
      </c>
      <c r="G15" s="1" t="str">
        <f>VLOOKUP(pesele__29[[#This Row],[miesiac]],$I$3:$J$14, 2, 0)</f>
        <v>czerwiec</v>
      </c>
    </row>
    <row r="16" spans="1:10" x14ac:dyDescent="0.35">
      <c r="A16" s="1" t="s">
        <v>647</v>
      </c>
      <c r="B16" s="1" t="s">
        <v>28</v>
      </c>
      <c r="C16" s="1" t="s">
        <v>29</v>
      </c>
      <c r="D16" s="1" t="str">
        <f>IF(MOD(MID(pesele__29[[#This Row],[PESEL]], 10, 1), 2) = 0, "k", "m")</f>
        <v>m</v>
      </c>
      <c r="E16" s="1" t="str">
        <f>MID(pesele__29[[#This Row],[PESEL]], 3, 2)</f>
        <v>26</v>
      </c>
      <c r="F16" s="10">
        <f>IF(pesele__29[[#This Row],[numer miesiaca]]*1 &gt; 12, pesele__29[[#This Row],[numer miesiaca]]*1-20, pesele__29[[#This Row],[numer miesiaca]]*1)</f>
        <v>6</v>
      </c>
      <c r="G16" s="1" t="str">
        <f>VLOOKUP(pesele__29[[#This Row],[miesiac]],$I$3:$J$14, 2, 0)</f>
        <v>czerwiec</v>
      </c>
    </row>
    <row r="17" spans="1:10" x14ac:dyDescent="0.35">
      <c r="A17" s="1" t="s">
        <v>648</v>
      </c>
      <c r="B17" s="1" t="s">
        <v>30</v>
      </c>
      <c r="C17" s="1" t="s">
        <v>31</v>
      </c>
      <c r="D17" s="1" t="str">
        <f>IF(MOD(MID(pesele__29[[#This Row],[PESEL]], 10, 1), 2) = 0, "k", "m")</f>
        <v>m</v>
      </c>
      <c r="E17" s="1" t="str">
        <f>MID(pesele__29[[#This Row],[PESEL]], 3, 2)</f>
        <v>26</v>
      </c>
      <c r="F17" s="10">
        <f>IF(pesele__29[[#This Row],[numer miesiaca]]*1 &gt; 12, pesele__29[[#This Row],[numer miesiaca]]*1-20, pesele__29[[#This Row],[numer miesiaca]]*1)</f>
        <v>6</v>
      </c>
      <c r="G17" s="1" t="str">
        <f>VLOOKUP(pesele__29[[#This Row],[miesiac]],$I$3:$J$14, 2, 0)</f>
        <v>czerwiec</v>
      </c>
      <c r="I17" s="8" t="s">
        <v>1133</v>
      </c>
      <c r="J17" t="s">
        <v>1150</v>
      </c>
    </row>
    <row r="18" spans="1:10" x14ac:dyDescent="0.35">
      <c r="A18" s="1" t="s">
        <v>649</v>
      </c>
      <c r="B18" s="1" t="s">
        <v>32</v>
      </c>
      <c r="C18" s="1" t="s">
        <v>33</v>
      </c>
      <c r="D18" s="1" t="str">
        <f>IF(MOD(MID(pesele__29[[#This Row],[PESEL]], 10, 1), 2) = 0, "k", "m")</f>
        <v>m</v>
      </c>
      <c r="E18" s="1" t="str">
        <f>MID(pesele__29[[#This Row],[PESEL]], 3, 2)</f>
        <v>27</v>
      </c>
      <c r="F18" s="10">
        <f>IF(pesele__29[[#This Row],[numer miesiaca]]*1 &gt; 12, pesele__29[[#This Row],[numer miesiaca]]*1-20, pesele__29[[#This Row],[numer miesiaca]]*1)</f>
        <v>7</v>
      </c>
      <c r="G18" s="1" t="str">
        <f>VLOOKUP(pesele__29[[#This Row],[miesiac]],$I$3:$J$14, 2, 0)</f>
        <v>lipiec</v>
      </c>
      <c r="I18" s="9" t="s">
        <v>1146</v>
      </c>
      <c r="J18" s="1">
        <v>101</v>
      </c>
    </row>
    <row r="19" spans="1:10" x14ac:dyDescent="0.35">
      <c r="A19" s="1" t="s">
        <v>650</v>
      </c>
      <c r="B19" s="1" t="s">
        <v>34</v>
      </c>
      <c r="C19" s="1" t="s">
        <v>35</v>
      </c>
      <c r="D19" s="1" t="str">
        <f>IF(MOD(MID(pesele__29[[#This Row],[PESEL]], 10, 1), 2) = 0, "k", "m")</f>
        <v>m</v>
      </c>
      <c r="E19" s="1" t="str">
        <f>MID(pesele__29[[#This Row],[PESEL]], 3, 2)</f>
        <v>27</v>
      </c>
      <c r="F19" s="10">
        <f>IF(pesele__29[[#This Row],[numer miesiaca]]*1 &gt; 12, pesele__29[[#This Row],[numer miesiaca]]*1-20, pesele__29[[#This Row],[numer miesiaca]]*1)</f>
        <v>7</v>
      </c>
      <c r="G19" s="1" t="str">
        <f>VLOOKUP(pesele__29[[#This Row],[miesiac]],$I$3:$J$14, 2, 0)</f>
        <v>lipiec</v>
      </c>
      <c r="I19" s="9" t="s">
        <v>1145</v>
      </c>
      <c r="J19" s="1">
        <v>99</v>
      </c>
    </row>
    <row r="20" spans="1:10" x14ac:dyDescent="0.35">
      <c r="A20" s="1" t="s">
        <v>651</v>
      </c>
      <c r="B20" s="1" t="s">
        <v>36</v>
      </c>
      <c r="C20" s="1" t="s">
        <v>37</v>
      </c>
      <c r="D20" s="1" t="str">
        <f>IF(MOD(MID(pesele__29[[#This Row],[PESEL]], 10, 1), 2) = 0, "k", "m")</f>
        <v>k</v>
      </c>
      <c r="E20" s="1" t="str">
        <f>MID(pesele__29[[#This Row],[PESEL]], 3, 2)</f>
        <v>27</v>
      </c>
      <c r="F20" s="10">
        <f>IF(pesele__29[[#This Row],[numer miesiaca]]*1 &gt; 12, pesele__29[[#This Row],[numer miesiaca]]*1-20, pesele__29[[#This Row],[numer miesiaca]]*1)</f>
        <v>7</v>
      </c>
      <c r="G20" s="1" t="str">
        <f>VLOOKUP(pesele__29[[#This Row],[miesiac]],$I$3:$J$14, 2, 0)</f>
        <v>lipiec</v>
      </c>
      <c r="I20" s="9" t="s">
        <v>1135</v>
      </c>
      <c r="J20" s="1">
        <v>68</v>
      </c>
    </row>
    <row r="21" spans="1:10" x14ac:dyDescent="0.35">
      <c r="A21" s="1" t="s">
        <v>652</v>
      </c>
      <c r="B21" s="1" t="s">
        <v>38</v>
      </c>
      <c r="C21" s="1" t="s">
        <v>6</v>
      </c>
      <c r="D21" s="1" t="str">
        <f>IF(MOD(MID(pesele__29[[#This Row],[PESEL]], 10, 1), 2) = 0, "k", "m")</f>
        <v>m</v>
      </c>
      <c r="E21" s="1" t="str">
        <f>MID(pesele__29[[#This Row],[PESEL]], 3, 2)</f>
        <v>27</v>
      </c>
      <c r="F21" s="10">
        <f>IF(pesele__29[[#This Row],[numer miesiaca]]*1 &gt; 12, pesele__29[[#This Row],[numer miesiaca]]*1-20, pesele__29[[#This Row],[numer miesiaca]]*1)</f>
        <v>7</v>
      </c>
      <c r="G21" s="1" t="str">
        <f>VLOOKUP(pesele__29[[#This Row],[miesiac]],$I$3:$J$14, 2, 0)</f>
        <v>lipiec</v>
      </c>
      <c r="I21" s="9" t="s">
        <v>1144</v>
      </c>
      <c r="J21" s="1">
        <v>67</v>
      </c>
    </row>
    <row r="22" spans="1:10" x14ac:dyDescent="0.35">
      <c r="A22" s="1" t="s">
        <v>653</v>
      </c>
      <c r="B22" s="1" t="s">
        <v>39</v>
      </c>
      <c r="C22" s="1" t="s">
        <v>40</v>
      </c>
      <c r="D22" s="1" t="str">
        <f>IF(MOD(MID(pesele__29[[#This Row],[PESEL]], 10, 1), 2) = 0, "k", "m")</f>
        <v>m</v>
      </c>
      <c r="E22" s="1" t="str">
        <f>MID(pesele__29[[#This Row],[PESEL]], 3, 2)</f>
        <v>27</v>
      </c>
      <c r="F22" s="10">
        <f>IF(pesele__29[[#This Row],[numer miesiaca]]*1 &gt; 12, pesele__29[[#This Row],[numer miesiaca]]*1-20, pesele__29[[#This Row],[numer miesiaca]]*1)</f>
        <v>7</v>
      </c>
      <c r="G22" s="1" t="str">
        <f>VLOOKUP(pesele__29[[#This Row],[miesiac]],$I$3:$J$14, 2, 0)</f>
        <v>lipiec</v>
      </c>
      <c r="I22" s="9" t="s">
        <v>1136</v>
      </c>
      <c r="J22" s="1">
        <v>33</v>
      </c>
    </row>
    <row r="23" spans="1:10" x14ac:dyDescent="0.35">
      <c r="A23" s="1" t="s">
        <v>654</v>
      </c>
      <c r="B23" s="1" t="s">
        <v>41</v>
      </c>
      <c r="C23" s="1" t="s">
        <v>42</v>
      </c>
      <c r="D23" s="1" t="str">
        <f>IF(MOD(MID(pesele__29[[#This Row],[PESEL]], 10, 1), 2) = 0, "k", "m")</f>
        <v>m</v>
      </c>
      <c r="E23" s="1" t="str">
        <f>MID(pesele__29[[#This Row],[PESEL]], 3, 2)</f>
        <v>27</v>
      </c>
      <c r="F23" s="10">
        <f>IF(pesele__29[[#This Row],[numer miesiaca]]*1 &gt; 12, pesele__29[[#This Row],[numer miesiaca]]*1-20, pesele__29[[#This Row],[numer miesiaca]]*1)</f>
        <v>7</v>
      </c>
      <c r="G23" s="1" t="str">
        <f>VLOOKUP(pesele__29[[#This Row],[miesiac]],$I$3:$J$14, 2, 0)</f>
        <v>lipiec</v>
      </c>
      <c r="I23" s="9" t="s">
        <v>1143</v>
      </c>
      <c r="J23" s="1">
        <v>32</v>
      </c>
    </row>
    <row r="24" spans="1:10" x14ac:dyDescent="0.35">
      <c r="A24" s="1" t="s">
        <v>655</v>
      </c>
      <c r="B24" s="1" t="s">
        <v>43</v>
      </c>
      <c r="C24" s="1" t="s">
        <v>44</v>
      </c>
      <c r="D24" s="1" t="str">
        <f>IF(MOD(MID(pesele__29[[#This Row],[PESEL]], 10, 1), 2) = 0, "k", "m")</f>
        <v>k</v>
      </c>
      <c r="E24" s="1" t="str">
        <f>MID(pesele__29[[#This Row],[PESEL]], 3, 2)</f>
        <v>27</v>
      </c>
      <c r="F24" s="10">
        <f>IF(pesele__29[[#This Row],[numer miesiaca]]*1 &gt; 12, pesele__29[[#This Row],[numer miesiaca]]*1-20, pesele__29[[#This Row],[numer miesiaca]]*1)</f>
        <v>7</v>
      </c>
      <c r="G24" s="1" t="str">
        <f>VLOOKUP(pesele__29[[#This Row],[miesiac]],$I$3:$J$14, 2, 0)</f>
        <v>lipiec</v>
      </c>
      <c r="I24" s="9" t="s">
        <v>1142</v>
      </c>
      <c r="J24" s="1">
        <v>22</v>
      </c>
    </row>
    <row r="25" spans="1:10" x14ac:dyDescent="0.35">
      <c r="A25" s="1" t="s">
        <v>656</v>
      </c>
      <c r="B25" s="1" t="s">
        <v>45</v>
      </c>
      <c r="C25" s="1" t="s">
        <v>46</v>
      </c>
      <c r="D25" s="1" t="str">
        <f>IF(MOD(MID(pesele__29[[#This Row],[PESEL]], 10, 1), 2) = 0, "k", "m")</f>
        <v>k</v>
      </c>
      <c r="E25" s="1" t="str">
        <f>MID(pesele__29[[#This Row],[PESEL]], 3, 2)</f>
        <v>27</v>
      </c>
      <c r="F25" s="10">
        <f>IF(pesele__29[[#This Row],[numer miesiaca]]*1 &gt; 12, pesele__29[[#This Row],[numer miesiaca]]*1-20, pesele__29[[#This Row],[numer miesiaca]]*1)</f>
        <v>7</v>
      </c>
      <c r="G25" s="1" t="str">
        <f>VLOOKUP(pesele__29[[#This Row],[miesiac]],$I$3:$J$14, 2, 0)</f>
        <v>lipiec</v>
      </c>
      <c r="I25" s="9" t="s">
        <v>1141</v>
      </c>
      <c r="J25" s="1">
        <v>19</v>
      </c>
    </row>
    <row r="26" spans="1:10" x14ac:dyDescent="0.35">
      <c r="A26" s="1" t="s">
        <v>657</v>
      </c>
      <c r="B26" s="1" t="s">
        <v>47</v>
      </c>
      <c r="C26" s="1" t="s">
        <v>48</v>
      </c>
      <c r="D26" s="1" t="str">
        <f>IF(MOD(MID(pesele__29[[#This Row],[PESEL]], 10, 1), 2) = 0, "k", "m")</f>
        <v>m</v>
      </c>
      <c r="E26" s="1" t="str">
        <f>MID(pesele__29[[#This Row],[PESEL]], 3, 2)</f>
        <v>27</v>
      </c>
      <c r="F26" s="10">
        <f>IF(pesele__29[[#This Row],[numer miesiaca]]*1 &gt; 12, pesele__29[[#This Row],[numer miesiaca]]*1-20, pesele__29[[#This Row],[numer miesiaca]]*1)</f>
        <v>7</v>
      </c>
      <c r="G26" s="1" t="str">
        <f>VLOOKUP(pesele__29[[#This Row],[miesiac]],$I$3:$J$14, 2, 0)</f>
        <v>lipiec</v>
      </c>
      <c r="I26" s="9" t="s">
        <v>1138</v>
      </c>
      <c r="J26" s="1">
        <v>16</v>
      </c>
    </row>
    <row r="27" spans="1:10" x14ac:dyDescent="0.35">
      <c r="A27" s="1" t="s">
        <v>658</v>
      </c>
      <c r="B27" s="1" t="s">
        <v>49</v>
      </c>
      <c r="C27" s="1" t="s">
        <v>6</v>
      </c>
      <c r="D27" s="1" t="str">
        <f>IF(MOD(MID(pesele__29[[#This Row],[PESEL]], 10, 1), 2) = 0, "k", "m")</f>
        <v>m</v>
      </c>
      <c r="E27" s="1" t="str">
        <f>MID(pesele__29[[#This Row],[PESEL]], 3, 2)</f>
        <v>28</v>
      </c>
      <c r="F27" s="10">
        <f>IF(pesele__29[[#This Row],[numer miesiaca]]*1 &gt; 12, pesele__29[[#This Row],[numer miesiaca]]*1-20, pesele__29[[#This Row],[numer miesiaca]]*1)</f>
        <v>8</v>
      </c>
      <c r="G27" s="1" t="str">
        <f>VLOOKUP(pesele__29[[#This Row],[miesiac]],$I$3:$J$14, 2, 0)</f>
        <v>sierpień</v>
      </c>
      <c r="I27" s="9" t="s">
        <v>1140</v>
      </c>
      <c r="J27" s="1">
        <v>15</v>
      </c>
    </row>
    <row r="28" spans="1:10" x14ac:dyDescent="0.35">
      <c r="A28" s="1" t="s">
        <v>659</v>
      </c>
      <c r="B28" s="1" t="s">
        <v>50</v>
      </c>
      <c r="C28" s="1" t="s">
        <v>51</v>
      </c>
      <c r="D28" s="1" t="str">
        <f>IF(MOD(MID(pesele__29[[#This Row],[PESEL]], 10, 1), 2) = 0, "k", "m")</f>
        <v>k</v>
      </c>
      <c r="E28" s="1" t="str">
        <f>MID(pesele__29[[#This Row],[PESEL]], 3, 2)</f>
        <v>28</v>
      </c>
      <c r="F28" s="10">
        <f>IF(pesele__29[[#This Row],[numer miesiaca]]*1 &gt; 12, pesele__29[[#This Row],[numer miesiaca]]*1-20, pesele__29[[#This Row],[numer miesiaca]]*1)</f>
        <v>8</v>
      </c>
      <c r="G28" s="1" t="str">
        <f>VLOOKUP(pesele__29[[#This Row],[miesiac]],$I$3:$J$14, 2, 0)</f>
        <v>sierpień</v>
      </c>
      <c r="I28" s="9" t="s">
        <v>1139</v>
      </c>
      <c r="J28" s="1">
        <v>13</v>
      </c>
    </row>
    <row r="29" spans="1:10" x14ac:dyDescent="0.35">
      <c r="A29" s="1" t="s">
        <v>660</v>
      </c>
      <c r="B29" s="1" t="s">
        <v>52</v>
      </c>
      <c r="C29" s="1" t="s">
        <v>26</v>
      </c>
      <c r="D29" s="1" t="str">
        <f>IF(MOD(MID(pesele__29[[#This Row],[PESEL]], 10, 1), 2) = 0, "k", "m")</f>
        <v>m</v>
      </c>
      <c r="E29" s="1" t="str">
        <f>MID(pesele__29[[#This Row],[PESEL]], 3, 2)</f>
        <v>28</v>
      </c>
      <c r="F29" s="10">
        <f>IF(pesele__29[[#This Row],[numer miesiaca]]*1 &gt; 12, pesele__29[[#This Row],[numer miesiaca]]*1-20, pesele__29[[#This Row],[numer miesiaca]]*1)</f>
        <v>8</v>
      </c>
      <c r="G29" s="1" t="str">
        <f>VLOOKUP(pesele__29[[#This Row],[miesiac]],$I$3:$J$14, 2, 0)</f>
        <v>sierpień</v>
      </c>
      <c r="I29" s="9" t="s">
        <v>1137</v>
      </c>
      <c r="J29" s="1">
        <v>9</v>
      </c>
    </row>
    <row r="30" spans="1:10" x14ac:dyDescent="0.35">
      <c r="A30" s="1" t="s">
        <v>661</v>
      </c>
      <c r="B30" s="1" t="s">
        <v>53</v>
      </c>
      <c r="C30" s="1" t="s">
        <v>54</v>
      </c>
      <c r="D30" s="1" t="str">
        <f>IF(MOD(MID(pesele__29[[#This Row],[PESEL]], 10, 1), 2) = 0, "k", "m")</f>
        <v>k</v>
      </c>
      <c r="E30" s="1" t="str">
        <f>MID(pesele__29[[#This Row],[PESEL]], 3, 2)</f>
        <v>28</v>
      </c>
      <c r="F30" s="10">
        <f>IF(pesele__29[[#This Row],[numer miesiaca]]*1 &gt; 12, pesele__29[[#This Row],[numer miesiaca]]*1-20, pesele__29[[#This Row],[numer miesiaca]]*1)</f>
        <v>8</v>
      </c>
      <c r="G30" s="1" t="str">
        <f>VLOOKUP(pesele__29[[#This Row],[miesiac]],$I$3:$J$14, 2, 0)</f>
        <v>sierpień</v>
      </c>
      <c r="I30" s="9" t="s">
        <v>1149</v>
      </c>
      <c r="J30" s="1">
        <v>494</v>
      </c>
    </row>
    <row r="31" spans="1:10" x14ac:dyDescent="0.35">
      <c r="A31" s="1" t="s">
        <v>662</v>
      </c>
      <c r="B31" s="1" t="s">
        <v>55</v>
      </c>
      <c r="C31" s="1" t="s">
        <v>56</v>
      </c>
      <c r="D31" s="1" t="str">
        <f>IF(MOD(MID(pesele__29[[#This Row],[PESEL]], 10, 1), 2) = 0, "k", "m")</f>
        <v>k</v>
      </c>
      <c r="E31" s="1" t="str">
        <f>MID(pesele__29[[#This Row],[PESEL]], 3, 2)</f>
        <v>28</v>
      </c>
      <c r="F31" s="10">
        <f>IF(pesele__29[[#This Row],[numer miesiaca]]*1 &gt; 12, pesele__29[[#This Row],[numer miesiaca]]*1-20, pesele__29[[#This Row],[numer miesiaca]]*1)</f>
        <v>8</v>
      </c>
      <c r="G31" s="1" t="str">
        <f>VLOOKUP(pesele__29[[#This Row],[miesiac]],$I$3:$J$14, 2, 0)</f>
        <v>sierpień</v>
      </c>
    </row>
    <row r="32" spans="1:10" x14ac:dyDescent="0.35">
      <c r="A32" s="1" t="s">
        <v>663</v>
      </c>
      <c r="B32" s="1" t="s">
        <v>57</v>
      </c>
      <c r="C32" s="1" t="s">
        <v>58</v>
      </c>
      <c r="D32" s="1" t="str">
        <f>IF(MOD(MID(pesele__29[[#This Row],[PESEL]], 10, 1), 2) = 0, "k", "m")</f>
        <v>k</v>
      </c>
      <c r="E32" s="1" t="str">
        <f>MID(pesele__29[[#This Row],[PESEL]], 3, 2)</f>
        <v>28</v>
      </c>
      <c r="F32" s="10">
        <f>IF(pesele__29[[#This Row],[numer miesiaca]]*1 &gt; 12, pesele__29[[#This Row],[numer miesiaca]]*1-20, pesele__29[[#This Row],[numer miesiaca]]*1)</f>
        <v>8</v>
      </c>
      <c r="G32" s="1" t="str">
        <f>VLOOKUP(pesele__29[[#This Row],[miesiac]],$I$3:$J$14, 2, 0)</f>
        <v>sierpień</v>
      </c>
    </row>
    <row r="33" spans="1:7" x14ac:dyDescent="0.35">
      <c r="A33" s="1" t="s">
        <v>664</v>
      </c>
      <c r="B33" s="1" t="s">
        <v>59</v>
      </c>
      <c r="C33" s="1" t="s">
        <v>60</v>
      </c>
      <c r="D33" s="1" t="str">
        <f>IF(MOD(MID(pesele__29[[#This Row],[PESEL]], 10, 1), 2) = 0, "k", "m")</f>
        <v>m</v>
      </c>
      <c r="E33" s="1" t="str">
        <f>MID(pesele__29[[#This Row],[PESEL]], 3, 2)</f>
        <v>28</v>
      </c>
      <c r="F33" s="10">
        <f>IF(pesele__29[[#This Row],[numer miesiaca]]*1 &gt; 12, pesele__29[[#This Row],[numer miesiaca]]*1-20, pesele__29[[#This Row],[numer miesiaca]]*1)</f>
        <v>8</v>
      </c>
      <c r="G33" s="1" t="str">
        <f>VLOOKUP(pesele__29[[#This Row],[miesiac]],$I$3:$J$14, 2, 0)</f>
        <v>sierpień</v>
      </c>
    </row>
    <row r="34" spans="1:7" x14ac:dyDescent="0.35">
      <c r="A34" s="1" t="s">
        <v>665</v>
      </c>
      <c r="B34" s="1" t="s">
        <v>61</v>
      </c>
      <c r="C34" s="1" t="s">
        <v>4</v>
      </c>
      <c r="D34" s="1" t="str">
        <f>IF(MOD(MID(pesele__29[[#This Row],[PESEL]], 10, 1), 2) = 0, "k", "m")</f>
        <v>m</v>
      </c>
      <c r="E34" s="1" t="str">
        <f>MID(pesele__29[[#This Row],[PESEL]], 3, 2)</f>
        <v>28</v>
      </c>
      <c r="F34" s="10">
        <f>IF(pesele__29[[#This Row],[numer miesiaca]]*1 &gt; 12, pesele__29[[#This Row],[numer miesiaca]]*1-20, pesele__29[[#This Row],[numer miesiaca]]*1)</f>
        <v>8</v>
      </c>
      <c r="G34" s="1" t="str">
        <f>VLOOKUP(pesele__29[[#This Row],[miesiac]],$I$3:$J$14, 2, 0)</f>
        <v>sierpień</v>
      </c>
    </row>
    <row r="35" spans="1:7" x14ac:dyDescent="0.35">
      <c r="A35" s="1" t="s">
        <v>666</v>
      </c>
      <c r="B35" s="1" t="s">
        <v>62</v>
      </c>
      <c r="C35" s="1" t="s">
        <v>63</v>
      </c>
      <c r="D35" s="1" t="str">
        <f>IF(MOD(MID(pesele__29[[#This Row],[PESEL]], 10, 1), 2) = 0, "k", "m")</f>
        <v>m</v>
      </c>
      <c r="E35" s="1" t="str">
        <f>MID(pesele__29[[#This Row],[PESEL]], 3, 2)</f>
        <v>28</v>
      </c>
      <c r="F35" s="10">
        <f>IF(pesele__29[[#This Row],[numer miesiaca]]*1 &gt; 12, pesele__29[[#This Row],[numer miesiaca]]*1-20, pesele__29[[#This Row],[numer miesiaca]]*1)</f>
        <v>8</v>
      </c>
      <c r="G35" s="1" t="str">
        <f>VLOOKUP(pesele__29[[#This Row],[miesiac]],$I$3:$J$14, 2, 0)</f>
        <v>sierpień</v>
      </c>
    </row>
    <row r="36" spans="1:7" x14ac:dyDescent="0.35">
      <c r="A36" s="1" t="s">
        <v>667</v>
      </c>
      <c r="B36" s="1" t="s">
        <v>64</v>
      </c>
      <c r="C36" s="1" t="s">
        <v>65</v>
      </c>
      <c r="D36" s="1" t="str">
        <f>IF(MOD(MID(pesele__29[[#This Row],[PESEL]], 10, 1), 2) = 0, "k", "m")</f>
        <v>k</v>
      </c>
      <c r="E36" s="1" t="str">
        <f>MID(pesele__29[[#This Row],[PESEL]], 3, 2)</f>
        <v>28</v>
      </c>
      <c r="F36" s="10">
        <f>IF(pesele__29[[#This Row],[numer miesiaca]]*1 &gt; 12, pesele__29[[#This Row],[numer miesiaca]]*1-20, pesele__29[[#This Row],[numer miesiaca]]*1)</f>
        <v>8</v>
      </c>
      <c r="G36" s="1" t="str">
        <f>VLOOKUP(pesele__29[[#This Row],[miesiac]],$I$3:$J$14, 2, 0)</f>
        <v>sierpień</v>
      </c>
    </row>
    <row r="37" spans="1:7" x14ac:dyDescent="0.35">
      <c r="A37" s="1" t="s">
        <v>668</v>
      </c>
      <c r="B37" s="1" t="s">
        <v>66</v>
      </c>
      <c r="C37" s="1" t="s">
        <v>12</v>
      </c>
      <c r="D37" s="1" t="str">
        <f>IF(MOD(MID(pesele__29[[#This Row],[PESEL]], 10, 1), 2) = 0, "k", "m")</f>
        <v>m</v>
      </c>
      <c r="E37" s="1" t="str">
        <f>MID(pesele__29[[#This Row],[PESEL]], 3, 2)</f>
        <v>29</v>
      </c>
      <c r="F37" s="10">
        <f>IF(pesele__29[[#This Row],[numer miesiaca]]*1 &gt; 12, pesele__29[[#This Row],[numer miesiaca]]*1-20, pesele__29[[#This Row],[numer miesiaca]]*1)</f>
        <v>9</v>
      </c>
      <c r="G37" s="1" t="str">
        <f>VLOOKUP(pesele__29[[#This Row],[miesiac]],$I$3:$J$14, 2, 0)</f>
        <v>wrzesień</v>
      </c>
    </row>
    <row r="38" spans="1:7" x14ac:dyDescent="0.35">
      <c r="A38" s="1" t="s">
        <v>669</v>
      </c>
      <c r="B38" s="1" t="s">
        <v>67</v>
      </c>
      <c r="C38" s="1" t="s">
        <v>68</v>
      </c>
      <c r="D38" s="1" t="str">
        <f>IF(MOD(MID(pesele__29[[#This Row],[PESEL]], 10, 1), 2) = 0, "k", "m")</f>
        <v>m</v>
      </c>
      <c r="E38" s="1" t="str">
        <f>MID(pesele__29[[#This Row],[PESEL]], 3, 2)</f>
        <v>29</v>
      </c>
      <c r="F38" s="10">
        <f>IF(pesele__29[[#This Row],[numer miesiaca]]*1 &gt; 12, pesele__29[[#This Row],[numer miesiaca]]*1-20, pesele__29[[#This Row],[numer miesiaca]]*1)</f>
        <v>9</v>
      </c>
      <c r="G38" s="1" t="str">
        <f>VLOOKUP(pesele__29[[#This Row],[miesiac]],$I$3:$J$14, 2, 0)</f>
        <v>wrzesień</v>
      </c>
    </row>
    <row r="39" spans="1:7" x14ac:dyDescent="0.35">
      <c r="A39" s="1" t="s">
        <v>670</v>
      </c>
      <c r="B39" s="1" t="s">
        <v>69</v>
      </c>
      <c r="C39" s="1" t="s">
        <v>70</v>
      </c>
      <c r="D39" s="1" t="str">
        <f>IF(MOD(MID(pesele__29[[#This Row],[PESEL]], 10, 1), 2) = 0, "k", "m")</f>
        <v>m</v>
      </c>
      <c r="E39" s="1" t="str">
        <f>MID(pesele__29[[#This Row],[PESEL]], 3, 2)</f>
        <v>29</v>
      </c>
      <c r="F39" s="10">
        <f>IF(pesele__29[[#This Row],[numer miesiaca]]*1 &gt; 12, pesele__29[[#This Row],[numer miesiaca]]*1-20, pesele__29[[#This Row],[numer miesiaca]]*1)</f>
        <v>9</v>
      </c>
      <c r="G39" s="1" t="str">
        <f>VLOOKUP(pesele__29[[#This Row],[miesiac]],$I$3:$J$14, 2, 0)</f>
        <v>wrzesień</v>
      </c>
    </row>
    <row r="40" spans="1:7" x14ac:dyDescent="0.35">
      <c r="A40" s="1" t="s">
        <v>671</v>
      </c>
      <c r="B40" s="1" t="s">
        <v>71</v>
      </c>
      <c r="C40" s="1" t="s">
        <v>72</v>
      </c>
      <c r="D40" s="1" t="str">
        <f>IF(MOD(MID(pesele__29[[#This Row],[PESEL]], 10, 1), 2) = 0, "k", "m")</f>
        <v>k</v>
      </c>
      <c r="E40" s="1" t="str">
        <f>MID(pesele__29[[#This Row],[PESEL]], 3, 2)</f>
        <v>29</v>
      </c>
      <c r="F40" s="10">
        <f>IF(pesele__29[[#This Row],[numer miesiaca]]*1 &gt; 12, pesele__29[[#This Row],[numer miesiaca]]*1-20, pesele__29[[#This Row],[numer miesiaca]]*1)</f>
        <v>9</v>
      </c>
      <c r="G40" s="1" t="str">
        <f>VLOOKUP(pesele__29[[#This Row],[miesiac]],$I$3:$J$14, 2, 0)</f>
        <v>wrzesień</v>
      </c>
    </row>
    <row r="41" spans="1:7" x14ac:dyDescent="0.35">
      <c r="A41" s="1" t="s">
        <v>672</v>
      </c>
      <c r="B41" s="1" t="s">
        <v>73</v>
      </c>
      <c r="C41" s="1" t="s">
        <v>74</v>
      </c>
      <c r="D41" s="1" t="str">
        <f>IF(MOD(MID(pesele__29[[#This Row],[PESEL]], 10, 1), 2) = 0, "k", "m")</f>
        <v>m</v>
      </c>
      <c r="E41" s="1" t="str">
        <f>MID(pesele__29[[#This Row],[PESEL]], 3, 2)</f>
        <v>29</v>
      </c>
      <c r="F41" s="10">
        <f>IF(pesele__29[[#This Row],[numer miesiaca]]*1 &gt; 12, pesele__29[[#This Row],[numer miesiaca]]*1-20, pesele__29[[#This Row],[numer miesiaca]]*1)</f>
        <v>9</v>
      </c>
      <c r="G41" s="1" t="str">
        <f>VLOOKUP(pesele__29[[#This Row],[miesiac]],$I$3:$J$14, 2, 0)</f>
        <v>wrzesień</v>
      </c>
    </row>
    <row r="42" spans="1:7" x14ac:dyDescent="0.35">
      <c r="A42" s="1" t="s">
        <v>673</v>
      </c>
      <c r="B42" s="1" t="s">
        <v>75</v>
      </c>
      <c r="C42" s="1" t="s">
        <v>24</v>
      </c>
      <c r="D42" s="1" t="str">
        <f>IF(MOD(MID(pesele__29[[#This Row],[PESEL]], 10, 1), 2) = 0, "k", "m")</f>
        <v>m</v>
      </c>
      <c r="E42" s="1" t="str">
        <f>MID(pesele__29[[#This Row],[PESEL]], 3, 2)</f>
        <v>29</v>
      </c>
      <c r="F42" s="10">
        <f>IF(pesele__29[[#This Row],[numer miesiaca]]*1 &gt; 12, pesele__29[[#This Row],[numer miesiaca]]*1-20, pesele__29[[#This Row],[numer miesiaca]]*1)</f>
        <v>9</v>
      </c>
      <c r="G42" s="1" t="str">
        <f>VLOOKUP(pesele__29[[#This Row],[miesiac]],$I$3:$J$14, 2, 0)</f>
        <v>wrzesień</v>
      </c>
    </row>
    <row r="43" spans="1:7" x14ac:dyDescent="0.35">
      <c r="A43" s="1" t="s">
        <v>674</v>
      </c>
      <c r="B43" s="1" t="s">
        <v>76</v>
      </c>
      <c r="C43" s="1" t="s">
        <v>48</v>
      </c>
      <c r="D43" s="1" t="str">
        <f>IF(MOD(MID(pesele__29[[#This Row],[PESEL]], 10, 1), 2) = 0, "k", "m")</f>
        <v>m</v>
      </c>
      <c r="E43" s="1" t="str">
        <f>MID(pesele__29[[#This Row],[PESEL]], 3, 2)</f>
        <v>29</v>
      </c>
      <c r="F43" s="10">
        <f>IF(pesele__29[[#This Row],[numer miesiaca]]*1 &gt; 12, pesele__29[[#This Row],[numer miesiaca]]*1-20, pesele__29[[#This Row],[numer miesiaca]]*1)</f>
        <v>9</v>
      </c>
      <c r="G43" s="1" t="str">
        <f>VLOOKUP(pesele__29[[#This Row],[miesiac]],$I$3:$J$14, 2, 0)</f>
        <v>wrzesień</v>
      </c>
    </row>
    <row r="44" spans="1:7" x14ac:dyDescent="0.35">
      <c r="A44" s="1" t="s">
        <v>675</v>
      </c>
      <c r="B44" s="1" t="s">
        <v>77</v>
      </c>
      <c r="C44" s="1" t="s">
        <v>78</v>
      </c>
      <c r="D44" s="1" t="str">
        <f>IF(MOD(MID(pesele__29[[#This Row],[PESEL]], 10, 1), 2) = 0, "k", "m")</f>
        <v>m</v>
      </c>
      <c r="E44" s="1" t="str">
        <f>MID(pesele__29[[#This Row],[PESEL]], 3, 2)</f>
        <v>29</v>
      </c>
      <c r="F44" s="10">
        <f>IF(pesele__29[[#This Row],[numer miesiaca]]*1 &gt; 12, pesele__29[[#This Row],[numer miesiaca]]*1-20, pesele__29[[#This Row],[numer miesiaca]]*1)</f>
        <v>9</v>
      </c>
      <c r="G44" s="1" t="str">
        <f>VLOOKUP(pesele__29[[#This Row],[miesiac]],$I$3:$J$14, 2, 0)</f>
        <v>wrzesień</v>
      </c>
    </row>
    <row r="45" spans="1:7" x14ac:dyDescent="0.35">
      <c r="A45" s="1" t="s">
        <v>676</v>
      </c>
      <c r="B45" s="1" t="s">
        <v>79</v>
      </c>
      <c r="C45" s="1" t="s">
        <v>31</v>
      </c>
      <c r="D45" s="1" t="str">
        <f>IF(MOD(MID(pesele__29[[#This Row],[PESEL]], 10, 1), 2) = 0, "k", "m")</f>
        <v>m</v>
      </c>
      <c r="E45" s="1" t="str">
        <f>MID(pesele__29[[#This Row],[PESEL]], 3, 2)</f>
        <v>29</v>
      </c>
      <c r="F45" s="10">
        <f>IF(pesele__29[[#This Row],[numer miesiaca]]*1 &gt; 12, pesele__29[[#This Row],[numer miesiaca]]*1-20, pesele__29[[#This Row],[numer miesiaca]]*1)</f>
        <v>9</v>
      </c>
      <c r="G45" s="1" t="str">
        <f>VLOOKUP(pesele__29[[#This Row],[miesiac]],$I$3:$J$14, 2, 0)</f>
        <v>wrzesień</v>
      </c>
    </row>
    <row r="46" spans="1:7" x14ac:dyDescent="0.35">
      <c r="A46" s="1" t="s">
        <v>677</v>
      </c>
      <c r="B46" s="1" t="s">
        <v>80</v>
      </c>
      <c r="C46" s="1" t="s">
        <v>17</v>
      </c>
      <c r="D46" s="1" t="str">
        <f>IF(MOD(MID(pesele__29[[#This Row],[PESEL]], 10, 1), 2) = 0, "k", "m")</f>
        <v>m</v>
      </c>
      <c r="E46" s="1" t="str">
        <f>MID(pesele__29[[#This Row],[PESEL]], 3, 2)</f>
        <v>29</v>
      </c>
      <c r="F46" s="10">
        <f>IF(pesele__29[[#This Row],[numer miesiaca]]*1 &gt; 12, pesele__29[[#This Row],[numer miesiaca]]*1-20, pesele__29[[#This Row],[numer miesiaca]]*1)</f>
        <v>9</v>
      </c>
      <c r="G46" s="1" t="str">
        <f>VLOOKUP(pesele__29[[#This Row],[miesiac]],$I$3:$J$14, 2, 0)</f>
        <v>wrzesień</v>
      </c>
    </row>
    <row r="47" spans="1:7" x14ac:dyDescent="0.35">
      <c r="A47" s="1" t="s">
        <v>678</v>
      </c>
      <c r="B47" s="1" t="s">
        <v>81</v>
      </c>
      <c r="C47" s="1" t="s">
        <v>82</v>
      </c>
      <c r="D47" s="1" t="str">
        <f>IF(MOD(MID(pesele__29[[#This Row],[PESEL]], 10, 1), 2) = 0, "k", "m")</f>
        <v>k</v>
      </c>
      <c r="E47" s="1" t="str">
        <f>MID(pesele__29[[#This Row],[PESEL]], 3, 2)</f>
        <v>29</v>
      </c>
      <c r="F47" s="10">
        <f>IF(pesele__29[[#This Row],[numer miesiaca]]*1 &gt; 12, pesele__29[[#This Row],[numer miesiaca]]*1-20, pesele__29[[#This Row],[numer miesiaca]]*1)</f>
        <v>9</v>
      </c>
      <c r="G47" s="1" t="str">
        <f>VLOOKUP(pesele__29[[#This Row],[miesiac]],$I$3:$J$14, 2, 0)</f>
        <v>wrzesień</v>
      </c>
    </row>
    <row r="48" spans="1:7" x14ac:dyDescent="0.35">
      <c r="A48" s="1" t="s">
        <v>679</v>
      </c>
      <c r="B48" s="1" t="s">
        <v>83</v>
      </c>
      <c r="C48" s="1" t="s">
        <v>84</v>
      </c>
      <c r="D48" s="1" t="str">
        <f>IF(MOD(MID(pesele__29[[#This Row],[PESEL]], 10, 1), 2) = 0, "k", "m")</f>
        <v>k</v>
      </c>
      <c r="E48" s="1" t="str">
        <f>MID(pesele__29[[#This Row],[PESEL]], 3, 2)</f>
        <v>29</v>
      </c>
      <c r="F48" s="10">
        <f>IF(pesele__29[[#This Row],[numer miesiaca]]*1 &gt; 12, pesele__29[[#This Row],[numer miesiaca]]*1-20, pesele__29[[#This Row],[numer miesiaca]]*1)</f>
        <v>9</v>
      </c>
      <c r="G48" s="1" t="str">
        <f>VLOOKUP(pesele__29[[#This Row],[miesiac]],$I$3:$J$14, 2, 0)</f>
        <v>wrzesień</v>
      </c>
    </row>
    <row r="49" spans="1:7" x14ac:dyDescent="0.35">
      <c r="A49" s="1" t="s">
        <v>680</v>
      </c>
      <c r="B49" s="1" t="s">
        <v>85</v>
      </c>
      <c r="C49" s="1" t="s">
        <v>78</v>
      </c>
      <c r="D49" s="1" t="str">
        <f>IF(MOD(MID(pesele__29[[#This Row],[PESEL]], 10, 1), 2) = 0, "k", "m")</f>
        <v>m</v>
      </c>
      <c r="E49" s="1" t="str">
        <f>MID(pesele__29[[#This Row],[PESEL]], 3, 2)</f>
        <v>30</v>
      </c>
      <c r="F49" s="10">
        <f>IF(pesele__29[[#This Row],[numer miesiaca]]*1 &gt; 12, pesele__29[[#This Row],[numer miesiaca]]*1-20, pesele__29[[#This Row],[numer miesiaca]]*1)</f>
        <v>10</v>
      </c>
      <c r="G49" s="1" t="str">
        <f>VLOOKUP(pesele__29[[#This Row],[miesiac]],$I$3:$J$14, 2, 0)</f>
        <v>październik</v>
      </c>
    </row>
    <row r="50" spans="1:7" x14ac:dyDescent="0.35">
      <c r="A50" s="1" t="s">
        <v>681</v>
      </c>
      <c r="B50" s="1" t="s">
        <v>86</v>
      </c>
      <c r="C50" s="1" t="s">
        <v>6</v>
      </c>
      <c r="D50" s="1" t="str">
        <f>IF(MOD(MID(pesele__29[[#This Row],[PESEL]], 10, 1), 2) = 0, "k", "m")</f>
        <v>m</v>
      </c>
      <c r="E50" s="1" t="str">
        <f>MID(pesele__29[[#This Row],[PESEL]], 3, 2)</f>
        <v>30</v>
      </c>
      <c r="F50" s="10">
        <f>IF(pesele__29[[#This Row],[numer miesiaca]]*1 &gt; 12, pesele__29[[#This Row],[numer miesiaca]]*1-20, pesele__29[[#This Row],[numer miesiaca]]*1)</f>
        <v>10</v>
      </c>
      <c r="G50" s="1" t="str">
        <f>VLOOKUP(pesele__29[[#This Row],[miesiac]],$I$3:$J$14, 2, 0)</f>
        <v>październik</v>
      </c>
    </row>
    <row r="51" spans="1:7" x14ac:dyDescent="0.35">
      <c r="A51" s="1" t="s">
        <v>682</v>
      </c>
      <c r="B51" s="1" t="s">
        <v>50</v>
      </c>
      <c r="C51" s="1" t="s">
        <v>87</v>
      </c>
      <c r="D51" s="1" t="str">
        <f>IF(MOD(MID(pesele__29[[#This Row],[PESEL]], 10, 1), 2) = 0, "k", "m")</f>
        <v>k</v>
      </c>
      <c r="E51" s="1" t="str">
        <f>MID(pesele__29[[#This Row],[PESEL]], 3, 2)</f>
        <v>30</v>
      </c>
      <c r="F51" s="10">
        <f>IF(pesele__29[[#This Row],[numer miesiaca]]*1 &gt; 12, pesele__29[[#This Row],[numer miesiaca]]*1-20, pesele__29[[#This Row],[numer miesiaca]]*1)</f>
        <v>10</v>
      </c>
      <c r="G51" s="1" t="str">
        <f>VLOOKUP(pesele__29[[#This Row],[miesiac]],$I$3:$J$14, 2, 0)</f>
        <v>październik</v>
      </c>
    </row>
    <row r="52" spans="1:7" x14ac:dyDescent="0.35">
      <c r="A52" s="1" t="s">
        <v>683</v>
      </c>
      <c r="B52" s="1" t="s">
        <v>88</v>
      </c>
      <c r="C52" s="1" t="s">
        <v>37</v>
      </c>
      <c r="D52" s="1" t="str">
        <f>IF(MOD(MID(pesele__29[[#This Row],[PESEL]], 10, 1), 2) = 0, "k", "m")</f>
        <v>k</v>
      </c>
      <c r="E52" s="1" t="str">
        <f>MID(pesele__29[[#This Row],[PESEL]], 3, 2)</f>
        <v>30</v>
      </c>
      <c r="F52" s="10">
        <f>IF(pesele__29[[#This Row],[numer miesiaca]]*1 &gt; 12, pesele__29[[#This Row],[numer miesiaca]]*1-20, pesele__29[[#This Row],[numer miesiaca]]*1)</f>
        <v>10</v>
      </c>
      <c r="G52" s="1" t="str">
        <f>VLOOKUP(pesele__29[[#This Row],[miesiac]],$I$3:$J$14, 2, 0)</f>
        <v>październik</v>
      </c>
    </row>
    <row r="53" spans="1:7" x14ac:dyDescent="0.35">
      <c r="A53" s="1" t="s">
        <v>684</v>
      </c>
      <c r="B53" s="1" t="s">
        <v>89</v>
      </c>
      <c r="C53" s="1" t="s">
        <v>90</v>
      </c>
      <c r="D53" s="1" t="str">
        <f>IF(MOD(MID(pesele__29[[#This Row],[PESEL]], 10, 1), 2) = 0, "k", "m")</f>
        <v>k</v>
      </c>
      <c r="E53" s="1" t="str">
        <f>MID(pesele__29[[#This Row],[PESEL]], 3, 2)</f>
        <v>30</v>
      </c>
      <c r="F53" s="10">
        <f>IF(pesele__29[[#This Row],[numer miesiaca]]*1 &gt; 12, pesele__29[[#This Row],[numer miesiaca]]*1-20, pesele__29[[#This Row],[numer miesiaca]]*1)</f>
        <v>10</v>
      </c>
      <c r="G53" s="1" t="str">
        <f>VLOOKUP(pesele__29[[#This Row],[miesiac]],$I$3:$J$14, 2, 0)</f>
        <v>październik</v>
      </c>
    </row>
    <row r="54" spans="1:7" x14ac:dyDescent="0.35">
      <c r="A54" s="1" t="s">
        <v>685</v>
      </c>
      <c r="B54" s="1" t="s">
        <v>91</v>
      </c>
      <c r="C54" s="1" t="s">
        <v>56</v>
      </c>
      <c r="D54" s="1" t="str">
        <f>IF(MOD(MID(pesele__29[[#This Row],[PESEL]], 10, 1), 2) = 0, "k", "m")</f>
        <v>k</v>
      </c>
      <c r="E54" s="1" t="str">
        <f>MID(pesele__29[[#This Row],[PESEL]], 3, 2)</f>
        <v>30</v>
      </c>
      <c r="F54" s="10">
        <f>IF(pesele__29[[#This Row],[numer miesiaca]]*1 &gt; 12, pesele__29[[#This Row],[numer miesiaca]]*1-20, pesele__29[[#This Row],[numer miesiaca]]*1)</f>
        <v>10</v>
      </c>
      <c r="G54" s="1" t="str">
        <f>VLOOKUP(pesele__29[[#This Row],[miesiac]],$I$3:$J$14, 2, 0)</f>
        <v>październik</v>
      </c>
    </row>
    <row r="55" spans="1:7" x14ac:dyDescent="0.35">
      <c r="A55" s="1" t="s">
        <v>686</v>
      </c>
      <c r="B55" s="1" t="s">
        <v>92</v>
      </c>
      <c r="C55" s="1" t="s">
        <v>93</v>
      </c>
      <c r="D55" s="1" t="str">
        <f>IF(MOD(MID(pesele__29[[#This Row],[PESEL]], 10, 1), 2) = 0, "k", "m")</f>
        <v>k</v>
      </c>
      <c r="E55" s="1" t="str">
        <f>MID(pesele__29[[#This Row],[PESEL]], 3, 2)</f>
        <v>30</v>
      </c>
      <c r="F55" s="10">
        <f>IF(pesele__29[[#This Row],[numer miesiaca]]*1 &gt; 12, pesele__29[[#This Row],[numer miesiaca]]*1-20, pesele__29[[#This Row],[numer miesiaca]]*1)</f>
        <v>10</v>
      </c>
      <c r="G55" s="1" t="str">
        <f>VLOOKUP(pesele__29[[#This Row],[miesiac]],$I$3:$J$14, 2, 0)</f>
        <v>październik</v>
      </c>
    </row>
    <row r="56" spans="1:7" x14ac:dyDescent="0.35">
      <c r="A56" s="1" t="s">
        <v>687</v>
      </c>
      <c r="B56" s="1" t="s">
        <v>94</v>
      </c>
      <c r="C56" s="1" t="s">
        <v>42</v>
      </c>
      <c r="D56" s="1" t="str">
        <f>IF(MOD(MID(pesele__29[[#This Row],[PESEL]], 10, 1), 2) = 0, "k", "m")</f>
        <v>m</v>
      </c>
      <c r="E56" s="1" t="str">
        <f>MID(pesele__29[[#This Row],[PESEL]], 3, 2)</f>
        <v>30</v>
      </c>
      <c r="F56" s="10">
        <f>IF(pesele__29[[#This Row],[numer miesiaca]]*1 &gt; 12, pesele__29[[#This Row],[numer miesiaca]]*1-20, pesele__29[[#This Row],[numer miesiaca]]*1)</f>
        <v>10</v>
      </c>
      <c r="G56" s="1" t="str">
        <f>VLOOKUP(pesele__29[[#This Row],[miesiac]],$I$3:$J$14, 2, 0)</f>
        <v>październik</v>
      </c>
    </row>
    <row r="57" spans="1:7" x14ac:dyDescent="0.35">
      <c r="A57" s="1" t="s">
        <v>688</v>
      </c>
      <c r="B57" s="1" t="s">
        <v>95</v>
      </c>
      <c r="C57" s="1" t="s">
        <v>37</v>
      </c>
      <c r="D57" s="1" t="str">
        <f>IF(MOD(MID(pesele__29[[#This Row],[PESEL]], 10, 1), 2) = 0, "k", "m")</f>
        <v>k</v>
      </c>
      <c r="E57" s="1" t="str">
        <f>MID(pesele__29[[#This Row],[PESEL]], 3, 2)</f>
        <v>30</v>
      </c>
      <c r="F57" s="10">
        <f>IF(pesele__29[[#This Row],[numer miesiaca]]*1 &gt; 12, pesele__29[[#This Row],[numer miesiaca]]*1-20, pesele__29[[#This Row],[numer miesiaca]]*1)</f>
        <v>10</v>
      </c>
      <c r="G57" s="1" t="str">
        <f>VLOOKUP(pesele__29[[#This Row],[miesiac]],$I$3:$J$14, 2, 0)</f>
        <v>październik</v>
      </c>
    </row>
    <row r="58" spans="1:7" x14ac:dyDescent="0.35">
      <c r="A58" s="1" t="s">
        <v>689</v>
      </c>
      <c r="B58" s="1" t="s">
        <v>96</v>
      </c>
      <c r="C58" s="1" t="s">
        <v>72</v>
      </c>
      <c r="D58" s="1" t="str">
        <f>IF(MOD(MID(pesele__29[[#This Row],[PESEL]], 10, 1), 2) = 0, "k", "m")</f>
        <v>k</v>
      </c>
      <c r="E58" s="1" t="str">
        <f>MID(pesele__29[[#This Row],[PESEL]], 3, 2)</f>
        <v>31</v>
      </c>
      <c r="F58" s="10">
        <f>IF(pesele__29[[#This Row],[numer miesiaca]]*1 &gt; 12, pesele__29[[#This Row],[numer miesiaca]]*1-20, pesele__29[[#This Row],[numer miesiaca]]*1)</f>
        <v>11</v>
      </c>
      <c r="G58" s="1" t="str">
        <f>VLOOKUP(pesele__29[[#This Row],[miesiac]],$I$3:$J$14, 2, 0)</f>
        <v>listopad</v>
      </c>
    </row>
    <row r="59" spans="1:7" x14ac:dyDescent="0.35">
      <c r="A59" s="1" t="s">
        <v>690</v>
      </c>
      <c r="B59" s="1" t="s">
        <v>97</v>
      </c>
      <c r="C59" s="1" t="s">
        <v>98</v>
      </c>
      <c r="D59" s="1" t="str">
        <f>IF(MOD(MID(pesele__29[[#This Row],[PESEL]], 10, 1), 2) = 0, "k", "m")</f>
        <v>m</v>
      </c>
      <c r="E59" s="1" t="str">
        <f>MID(pesele__29[[#This Row],[PESEL]], 3, 2)</f>
        <v>31</v>
      </c>
      <c r="F59" s="10">
        <f>IF(pesele__29[[#This Row],[numer miesiaca]]*1 &gt; 12, pesele__29[[#This Row],[numer miesiaca]]*1-20, pesele__29[[#This Row],[numer miesiaca]]*1)</f>
        <v>11</v>
      </c>
      <c r="G59" s="1" t="str">
        <f>VLOOKUP(pesele__29[[#This Row],[miesiac]],$I$3:$J$14, 2, 0)</f>
        <v>listopad</v>
      </c>
    </row>
    <row r="60" spans="1:7" x14ac:dyDescent="0.35">
      <c r="A60" s="1" t="s">
        <v>691</v>
      </c>
      <c r="B60" s="1" t="s">
        <v>99</v>
      </c>
      <c r="C60" s="1" t="s">
        <v>31</v>
      </c>
      <c r="D60" s="1" t="str">
        <f>IF(MOD(MID(pesele__29[[#This Row],[PESEL]], 10, 1), 2) = 0, "k", "m")</f>
        <v>m</v>
      </c>
      <c r="E60" s="1" t="str">
        <f>MID(pesele__29[[#This Row],[PESEL]], 3, 2)</f>
        <v>31</v>
      </c>
      <c r="F60" s="10">
        <f>IF(pesele__29[[#This Row],[numer miesiaca]]*1 &gt; 12, pesele__29[[#This Row],[numer miesiaca]]*1-20, pesele__29[[#This Row],[numer miesiaca]]*1)</f>
        <v>11</v>
      </c>
      <c r="G60" s="1" t="str">
        <f>VLOOKUP(pesele__29[[#This Row],[miesiac]],$I$3:$J$14, 2, 0)</f>
        <v>listopad</v>
      </c>
    </row>
    <row r="61" spans="1:7" x14ac:dyDescent="0.35">
      <c r="A61" s="1" t="s">
        <v>692</v>
      </c>
      <c r="B61" s="1" t="s">
        <v>100</v>
      </c>
      <c r="C61" s="1" t="s">
        <v>101</v>
      </c>
      <c r="D61" s="1" t="str">
        <f>IF(MOD(MID(pesele__29[[#This Row],[PESEL]], 10, 1), 2) = 0, "k", "m")</f>
        <v>k</v>
      </c>
      <c r="E61" s="1" t="str">
        <f>MID(pesele__29[[#This Row],[PESEL]], 3, 2)</f>
        <v>31</v>
      </c>
      <c r="F61" s="10">
        <f>IF(pesele__29[[#This Row],[numer miesiaca]]*1 &gt; 12, pesele__29[[#This Row],[numer miesiaca]]*1-20, pesele__29[[#This Row],[numer miesiaca]]*1)</f>
        <v>11</v>
      </c>
      <c r="G61" s="1" t="str">
        <f>VLOOKUP(pesele__29[[#This Row],[miesiac]],$I$3:$J$14, 2, 0)</f>
        <v>listopad</v>
      </c>
    </row>
    <row r="62" spans="1:7" x14ac:dyDescent="0.35">
      <c r="A62" s="1" t="s">
        <v>693</v>
      </c>
      <c r="B62" s="1" t="s">
        <v>102</v>
      </c>
      <c r="C62" s="1" t="s">
        <v>26</v>
      </c>
      <c r="D62" s="1" t="str">
        <f>IF(MOD(MID(pesele__29[[#This Row],[PESEL]], 10, 1), 2) = 0, "k", "m")</f>
        <v>m</v>
      </c>
      <c r="E62" s="1" t="str">
        <f>MID(pesele__29[[#This Row],[PESEL]], 3, 2)</f>
        <v>31</v>
      </c>
      <c r="F62" s="10">
        <f>IF(pesele__29[[#This Row],[numer miesiaca]]*1 &gt; 12, pesele__29[[#This Row],[numer miesiaca]]*1-20, pesele__29[[#This Row],[numer miesiaca]]*1)</f>
        <v>11</v>
      </c>
      <c r="G62" s="1" t="str">
        <f>VLOOKUP(pesele__29[[#This Row],[miesiac]],$I$3:$J$14, 2, 0)</f>
        <v>listopad</v>
      </c>
    </row>
    <row r="63" spans="1:7" x14ac:dyDescent="0.35">
      <c r="A63" s="1" t="s">
        <v>694</v>
      </c>
      <c r="B63" s="1" t="s">
        <v>103</v>
      </c>
      <c r="C63" s="1" t="s">
        <v>104</v>
      </c>
      <c r="D63" s="1" t="str">
        <f>IF(MOD(MID(pesele__29[[#This Row],[PESEL]], 10, 1), 2) = 0, "k", "m")</f>
        <v>m</v>
      </c>
      <c r="E63" s="1" t="str">
        <f>MID(pesele__29[[#This Row],[PESEL]], 3, 2)</f>
        <v>31</v>
      </c>
      <c r="F63" s="10">
        <f>IF(pesele__29[[#This Row],[numer miesiaca]]*1 &gt; 12, pesele__29[[#This Row],[numer miesiaca]]*1-20, pesele__29[[#This Row],[numer miesiaca]]*1)</f>
        <v>11</v>
      </c>
      <c r="G63" s="1" t="str">
        <f>VLOOKUP(pesele__29[[#This Row],[miesiac]],$I$3:$J$14, 2, 0)</f>
        <v>listopad</v>
      </c>
    </row>
    <row r="64" spans="1:7" x14ac:dyDescent="0.35">
      <c r="A64" s="1" t="s">
        <v>695</v>
      </c>
      <c r="B64" s="1" t="s">
        <v>105</v>
      </c>
      <c r="C64" s="1" t="s">
        <v>106</v>
      </c>
      <c r="D64" s="1" t="str">
        <f>IF(MOD(MID(pesele__29[[#This Row],[PESEL]], 10, 1), 2) = 0, "k", "m")</f>
        <v>m</v>
      </c>
      <c r="E64" s="1" t="str">
        <f>MID(pesele__29[[#This Row],[PESEL]], 3, 2)</f>
        <v>31</v>
      </c>
      <c r="F64" s="10">
        <f>IF(pesele__29[[#This Row],[numer miesiaca]]*1 &gt; 12, pesele__29[[#This Row],[numer miesiaca]]*1-20, pesele__29[[#This Row],[numer miesiaca]]*1)</f>
        <v>11</v>
      </c>
      <c r="G64" s="1" t="str">
        <f>VLOOKUP(pesele__29[[#This Row],[miesiac]],$I$3:$J$14, 2, 0)</f>
        <v>listopad</v>
      </c>
    </row>
    <row r="65" spans="1:7" x14ac:dyDescent="0.35">
      <c r="A65" s="1" t="s">
        <v>696</v>
      </c>
      <c r="B65" s="1" t="s">
        <v>107</v>
      </c>
      <c r="C65" s="1" t="s">
        <v>108</v>
      </c>
      <c r="D65" s="1" t="str">
        <f>IF(MOD(MID(pesele__29[[#This Row],[PESEL]], 10, 1), 2) = 0, "k", "m")</f>
        <v>k</v>
      </c>
      <c r="E65" s="1" t="str">
        <f>MID(pesele__29[[#This Row],[PESEL]], 3, 2)</f>
        <v>31</v>
      </c>
      <c r="F65" s="10">
        <f>IF(pesele__29[[#This Row],[numer miesiaca]]*1 &gt; 12, pesele__29[[#This Row],[numer miesiaca]]*1-20, pesele__29[[#This Row],[numer miesiaca]]*1)</f>
        <v>11</v>
      </c>
      <c r="G65" s="1" t="str">
        <f>VLOOKUP(pesele__29[[#This Row],[miesiac]],$I$3:$J$14, 2, 0)</f>
        <v>listopad</v>
      </c>
    </row>
    <row r="66" spans="1:7" x14ac:dyDescent="0.35">
      <c r="A66" s="1" t="s">
        <v>697</v>
      </c>
      <c r="B66" s="1" t="s">
        <v>109</v>
      </c>
      <c r="C66" s="1" t="s">
        <v>17</v>
      </c>
      <c r="D66" s="1" t="str">
        <f>IF(MOD(MID(pesele__29[[#This Row],[PESEL]], 10, 1), 2) = 0, "k", "m")</f>
        <v>m</v>
      </c>
      <c r="E66" s="1" t="str">
        <f>MID(pesele__29[[#This Row],[PESEL]], 3, 2)</f>
        <v>31</v>
      </c>
      <c r="F66" s="10">
        <f>IF(pesele__29[[#This Row],[numer miesiaca]]*1 &gt; 12, pesele__29[[#This Row],[numer miesiaca]]*1-20, pesele__29[[#This Row],[numer miesiaca]]*1)</f>
        <v>11</v>
      </c>
      <c r="G66" s="1" t="str">
        <f>VLOOKUP(pesele__29[[#This Row],[miesiac]],$I$3:$J$14, 2, 0)</f>
        <v>listopad</v>
      </c>
    </row>
    <row r="67" spans="1:7" x14ac:dyDescent="0.35">
      <c r="A67" s="1" t="s">
        <v>698</v>
      </c>
      <c r="B67" s="1" t="s">
        <v>110</v>
      </c>
      <c r="C67" s="1" t="s">
        <v>56</v>
      </c>
      <c r="D67" s="1" t="str">
        <f>IF(MOD(MID(pesele__29[[#This Row],[PESEL]], 10, 1), 2) = 0, "k", "m")</f>
        <v>k</v>
      </c>
      <c r="E67" s="1" t="str">
        <f>MID(pesele__29[[#This Row],[PESEL]], 3, 2)</f>
        <v>31</v>
      </c>
      <c r="F67" s="10">
        <f>IF(pesele__29[[#This Row],[numer miesiaca]]*1 &gt; 12, pesele__29[[#This Row],[numer miesiaca]]*1-20, pesele__29[[#This Row],[numer miesiaca]]*1)</f>
        <v>11</v>
      </c>
      <c r="G67" s="1" t="str">
        <f>VLOOKUP(pesele__29[[#This Row],[miesiac]],$I$3:$J$14, 2, 0)</f>
        <v>listopad</v>
      </c>
    </row>
    <row r="68" spans="1:7" x14ac:dyDescent="0.35">
      <c r="A68" s="1" t="s">
        <v>699</v>
      </c>
      <c r="B68" s="1" t="s">
        <v>111</v>
      </c>
      <c r="C68" s="1" t="s">
        <v>112</v>
      </c>
      <c r="D68" s="1" t="str">
        <f>IF(MOD(MID(pesele__29[[#This Row],[PESEL]], 10, 1), 2) = 0, "k", "m")</f>
        <v>k</v>
      </c>
      <c r="E68" s="1" t="str">
        <f>MID(pesele__29[[#This Row],[PESEL]], 3, 2)</f>
        <v>31</v>
      </c>
      <c r="F68" s="10">
        <f>IF(pesele__29[[#This Row],[numer miesiaca]]*1 &gt; 12, pesele__29[[#This Row],[numer miesiaca]]*1-20, pesele__29[[#This Row],[numer miesiaca]]*1)</f>
        <v>11</v>
      </c>
      <c r="G68" s="1" t="str">
        <f>VLOOKUP(pesele__29[[#This Row],[miesiac]],$I$3:$J$14, 2, 0)</f>
        <v>listopad</v>
      </c>
    </row>
    <row r="69" spans="1:7" x14ac:dyDescent="0.35">
      <c r="A69" s="1" t="s">
        <v>700</v>
      </c>
      <c r="B69" s="1" t="s">
        <v>113</v>
      </c>
      <c r="C69" s="1" t="s">
        <v>114</v>
      </c>
      <c r="D69" s="1" t="str">
        <f>IF(MOD(MID(pesele__29[[#This Row],[PESEL]], 10, 1), 2) = 0, "k", "m")</f>
        <v>k</v>
      </c>
      <c r="E69" s="1" t="str">
        <f>MID(pesele__29[[#This Row],[PESEL]], 3, 2)</f>
        <v>31</v>
      </c>
      <c r="F69" s="10">
        <f>IF(pesele__29[[#This Row],[numer miesiaca]]*1 &gt; 12, pesele__29[[#This Row],[numer miesiaca]]*1-20, pesele__29[[#This Row],[numer miesiaca]]*1)</f>
        <v>11</v>
      </c>
      <c r="G69" s="1" t="str">
        <f>VLOOKUP(pesele__29[[#This Row],[miesiac]],$I$3:$J$14, 2, 0)</f>
        <v>listopad</v>
      </c>
    </row>
    <row r="70" spans="1:7" x14ac:dyDescent="0.35">
      <c r="A70" s="1" t="s">
        <v>701</v>
      </c>
      <c r="B70" s="1" t="s">
        <v>115</v>
      </c>
      <c r="C70" s="1" t="s">
        <v>35</v>
      </c>
      <c r="D70" s="1" t="str">
        <f>IF(MOD(MID(pesele__29[[#This Row],[PESEL]], 10, 1), 2) = 0, "k", "m")</f>
        <v>m</v>
      </c>
      <c r="E70" s="1" t="str">
        <f>MID(pesele__29[[#This Row],[PESEL]], 3, 2)</f>
        <v>31</v>
      </c>
      <c r="F70" s="10">
        <f>IF(pesele__29[[#This Row],[numer miesiaca]]*1 &gt; 12, pesele__29[[#This Row],[numer miesiaca]]*1-20, pesele__29[[#This Row],[numer miesiaca]]*1)</f>
        <v>11</v>
      </c>
      <c r="G70" s="1" t="str">
        <f>VLOOKUP(pesele__29[[#This Row],[miesiac]],$I$3:$J$14, 2, 0)</f>
        <v>listopad</v>
      </c>
    </row>
    <row r="71" spans="1:7" x14ac:dyDescent="0.35">
      <c r="A71" s="1" t="s">
        <v>702</v>
      </c>
      <c r="B71" s="1" t="s">
        <v>116</v>
      </c>
      <c r="C71" s="1" t="s">
        <v>117</v>
      </c>
      <c r="D71" s="1" t="str">
        <f>IF(MOD(MID(pesele__29[[#This Row],[PESEL]], 10, 1), 2) = 0, "k", "m")</f>
        <v>k</v>
      </c>
      <c r="E71" s="1" t="str">
        <f>MID(pesele__29[[#This Row],[PESEL]], 3, 2)</f>
        <v>31</v>
      </c>
      <c r="F71" s="10">
        <f>IF(pesele__29[[#This Row],[numer miesiaca]]*1 &gt; 12, pesele__29[[#This Row],[numer miesiaca]]*1-20, pesele__29[[#This Row],[numer miesiaca]]*1)</f>
        <v>11</v>
      </c>
      <c r="G71" s="1" t="str">
        <f>VLOOKUP(pesele__29[[#This Row],[miesiac]],$I$3:$J$14, 2, 0)</f>
        <v>listopad</v>
      </c>
    </row>
    <row r="72" spans="1:7" x14ac:dyDescent="0.35">
      <c r="A72" s="1" t="s">
        <v>703</v>
      </c>
      <c r="B72" s="1" t="s">
        <v>118</v>
      </c>
      <c r="C72" s="1" t="s">
        <v>29</v>
      </c>
      <c r="D72" s="1" t="str">
        <f>IF(MOD(MID(pesele__29[[#This Row],[PESEL]], 10, 1), 2) = 0, "k", "m")</f>
        <v>m</v>
      </c>
      <c r="E72" s="1" t="str">
        <f>MID(pesele__29[[#This Row],[PESEL]], 3, 2)</f>
        <v>31</v>
      </c>
      <c r="F72" s="10">
        <f>IF(pesele__29[[#This Row],[numer miesiaca]]*1 &gt; 12, pesele__29[[#This Row],[numer miesiaca]]*1-20, pesele__29[[#This Row],[numer miesiaca]]*1)</f>
        <v>11</v>
      </c>
      <c r="G72" s="1" t="str">
        <f>VLOOKUP(pesele__29[[#This Row],[miesiac]],$I$3:$J$14, 2, 0)</f>
        <v>listopad</v>
      </c>
    </row>
    <row r="73" spans="1:7" x14ac:dyDescent="0.35">
      <c r="A73" s="1" t="s">
        <v>704</v>
      </c>
      <c r="B73" s="1" t="s">
        <v>119</v>
      </c>
      <c r="C73" s="1" t="s">
        <v>74</v>
      </c>
      <c r="D73" s="1" t="str">
        <f>IF(MOD(MID(pesele__29[[#This Row],[PESEL]], 10, 1), 2) = 0, "k", "m")</f>
        <v>m</v>
      </c>
      <c r="E73" s="1" t="str">
        <f>MID(pesele__29[[#This Row],[PESEL]], 3, 2)</f>
        <v>31</v>
      </c>
      <c r="F73" s="10">
        <f>IF(pesele__29[[#This Row],[numer miesiaca]]*1 &gt; 12, pesele__29[[#This Row],[numer miesiaca]]*1-20, pesele__29[[#This Row],[numer miesiaca]]*1)</f>
        <v>11</v>
      </c>
      <c r="G73" s="1" t="str">
        <f>VLOOKUP(pesele__29[[#This Row],[miesiac]],$I$3:$J$14, 2, 0)</f>
        <v>listopad</v>
      </c>
    </row>
    <row r="74" spans="1:7" x14ac:dyDescent="0.35">
      <c r="A74" s="1" t="s">
        <v>705</v>
      </c>
      <c r="B74" s="1" t="s">
        <v>120</v>
      </c>
      <c r="C74" s="1" t="s">
        <v>121</v>
      </c>
      <c r="D74" s="1" t="str">
        <f>IF(MOD(MID(pesele__29[[#This Row],[PESEL]], 10, 1), 2) = 0, "k", "m")</f>
        <v>k</v>
      </c>
      <c r="E74" s="1" t="str">
        <f>MID(pesele__29[[#This Row],[PESEL]], 3, 2)</f>
        <v>31</v>
      </c>
      <c r="F74" s="10">
        <f>IF(pesele__29[[#This Row],[numer miesiaca]]*1 &gt; 12, pesele__29[[#This Row],[numer miesiaca]]*1-20, pesele__29[[#This Row],[numer miesiaca]]*1)</f>
        <v>11</v>
      </c>
      <c r="G74" s="1" t="str">
        <f>VLOOKUP(pesele__29[[#This Row],[miesiac]],$I$3:$J$14, 2, 0)</f>
        <v>listopad</v>
      </c>
    </row>
    <row r="75" spans="1:7" x14ac:dyDescent="0.35">
      <c r="A75" s="1" t="s">
        <v>706</v>
      </c>
      <c r="B75" s="1" t="s">
        <v>122</v>
      </c>
      <c r="C75" s="1" t="s">
        <v>14</v>
      </c>
      <c r="D75" s="1" t="str">
        <f>IF(MOD(MID(pesele__29[[#This Row],[PESEL]], 10, 1), 2) = 0, "k", "m")</f>
        <v>m</v>
      </c>
      <c r="E75" s="1" t="str">
        <f>MID(pesele__29[[#This Row],[PESEL]], 3, 2)</f>
        <v>32</v>
      </c>
      <c r="F75" s="10">
        <f>IF(pesele__29[[#This Row],[numer miesiaca]]*1 &gt; 12, pesele__29[[#This Row],[numer miesiaca]]*1-20, pesele__29[[#This Row],[numer miesiaca]]*1)</f>
        <v>12</v>
      </c>
      <c r="G75" s="1" t="str">
        <f>VLOOKUP(pesele__29[[#This Row],[miesiac]],$I$3:$J$14, 2, 0)</f>
        <v>grudzień</v>
      </c>
    </row>
    <row r="76" spans="1:7" x14ac:dyDescent="0.35">
      <c r="A76" s="1" t="s">
        <v>707</v>
      </c>
      <c r="B76" s="1" t="s">
        <v>123</v>
      </c>
      <c r="C76" s="1" t="s">
        <v>124</v>
      </c>
      <c r="D76" s="1" t="str">
        <f>IF(MOD(MID(pesele__29[[#This Row],[PESEL]], 10, 1), 2) = 0, "k", "m")</f>
        <v>k</v>
      </c>
      <c r="E76" s="1" t="str">
        <f>MID(pesele__29[[#This Row],[PESEL]], 3, 2)</f>
        <v>32</v>
      </c>
      <c r="F76" s="10">
        <f>IF(pesele__29[[#This Row],[numer miesiaca]]*1 &gt; 12, pesele__29[[#This Row],[numer miesiaca]]*1-20, pesele__29[[#This Row],[numer miesiaca]]*1)</f>
        <v>12</v>
      </c>
      <c r="G76" s="1" t="str">
        <f>VLOOKUP(pesele__29[[#This Row],[miesiac]],$I$3:$J$14, 2, 0)</f>
        <v>grudzień</v>
      </c>
    </row>
    <row r="77" spans="1:7" x14ac:dyDescent="0.35">
      <c r="A77" s="1" t="s">
        <v>708</v>
      </c>
      <c r="B77" s="1" t="s">
        <v>125</v>
      </c>
      <c r="C77" s="1" t="s">
        <v>126</v>
      </c>
      <c r="D77" s="1" t="str">
        <f>IF(MOD(MID(pesele__29[[#This Row],[PESEL]], 10, 1), 2) = 0, "k", "m")</f>
        <v>m</v>
      </c>
      <c r="E77" s="1" t="str">
        <f>MID(pesele__29[[#This Row],[PESEL]], 3, 2)</f>
        <v>32</v>
      </c>
      <c r="F77" s="10">
        <f>IF(pesele__29[[#This Row],[numer miesiaca]]*1 &gt; 12, pesele__29[[#This Row],[numer miesiaca]]*1-20, pesele__29[[#This Row],[numer miesiaca]]*1)</f>
        <v>12</v>
      </c>
      <c r="G77" s="1" t="str">
        <f>VLOOKUP(pesele__29[[#This Row],[miesiac]],$I$3:$J$14, 2, 0)</f>
        <v>grudzień</v>
      </c>
    </row>
    <row r="78" spans="1:7" x14ac:dyDescent="0.35">
      <c r="A78" s="1" t="s">
        <v>709</v>
      </c>
      <c r="B78" s="1" t="s">
        <v>127</v>
      </c>
      <c r="C78" s="1" t="s">
        <v>128</v>
      </c>
      <c r="D78" s="1" t="str">
        <f>IF(MOD(MID(pesele__29[[#This Row],[PESEL]], 10, 1), 2) = 0, "k", "m")</f>
        <v>m</v>
      </c>
      <c r="E78" s="1" t="str">
        <f>MID(pesele__29[[#This Row],[PESEL]], 3, 2)</f>
        <v>32</v>
      </c>
      <c r="F78" s="10">
        <f>IF(pesele__29[[#This Row],[numer miesiaca]]*1 &gt; 12, pesele__29[[#This Row],[numer miesiaca]]*1-20, pesele__29[[#This Row],[numer miesiaca]]*1)</f>
        <v>12</v>
      </c>
      <c r="G78" s="1" t="str">
        <f>VLOOKUP(pesele__29[[#This Row],[miesiac]],$I$3:$J$14, 2, 0)</f>
        <v>grudzień</v>
      </c>
    </row>
    <row r="79" spans="1:7" x14ac:dyDescent="0.35">
      <c r="A79" s="1" t="s">
        <v>710</v>
      </c>
      <c r="B79" s="1" t="s">
        <v>129</v>
      </c>
      <c r="C79" s="1" t="s">
        <v>130</v>
      </c>
      <c r="D79" s="1" t="str">
        <f>IF(MOD(MID(pesele__29[[#This Row],[PESEL]], 10, 1), 2) = 0, "k", "m")</f>
        <v>m</v>
      </c>
      <c r="E79" s="1" t="str">
        <f>MID(pesele__29[[#This Row],[PESEL]], 3, 2)</f>
        <v>32</v>
      </c>
      <c r="F79" s="10">
        <f>IF(pesele__29[[#This Row],[numer miesiaca]]*1 &gt; 12, pesele__29[[#This Row],[numer miesiaca]]*1-20, pesele__29[[#This Row],[numer miesiaca]]*1)</f>
        <v>12</v>
      </c>
      <c r="G79" s="1" t="str">
        <f>VLOOKUP(pesele__29[[#This Row],[miesiac]],$I$3:$J$14, 2, 0)</f>
        <v>grudzień</v>
      </c>
    </row>
    <row r="80" spans="1:7" x14ac:dyDescent="0.35">
      <c r="A80" s="1" t="s">
        <v>711</v>
      </c>
      <c r="B80" s="1" t="s">
        <v>131</v>
      </c>
      <c r="C80" s="1" t="s">
        <v>132</v>
      </c>
      <c r="D80" s="1" t="str">
        <f>IF(MOD(MID(pesele__29[[#This Row],[PESEL]], 10, 1), 2) = 0, "k", "m")</f>
        <v>k</v>
      </c>
      <c r="E80" s="1" t="str">
        <f>MID(pesele__29[[#This Row],[PESEL]], 3, 2)</f>
        <v>32</v>
      </c>
      <c r="F80" s="10">
        <f>IF(pesele__29[[#This Row],[numer miesiaca]]*1 &gt; 12, pesele__29[[#This Row],[numer miesiaca]]*1-20, pesele__29[[#This Row],[numer miesiaca]]*1)</f>
        <v>12</v>
      </c>
      <c r="G80" s="1" t="str">
        <f>VLOOKUP(pesele__29[[#This Row],[miesiac]],$I$3:$J$14, 2, 0)</f>
        <v>grudzień</v>
      </c>
    </row>
    <row r="81" spans="1:7" x14ac:dyDescent="0.35">
      <c r="A81" s="1" t="s">
        <v>712</v>
      </c>
      <c r="B81" s="1" t="s">
        <v>133</v>
      </c>
      <c r="C81" s="1" t="s">
        <v>134</v>
      </c>
      <c r="D81" s="1" t="str">
        <f>IF(MOD(MID(pesele__29[[#This Row],[PESEL]], 10, 1), 2) = 0, "k", "m")</f>
        <v>k</v>
      </c>
      <c r="E81" s="1" t="str">
        <f>MID(pesele__29[[#This Row],[PESEL]], 3, 2)</f>
        <v>32</v>
      </c>
      <c r="F81" s="10">
        <f>IF(pesele__29[[#This Row],[numer miesiaca]]*1 &gt; 12, pesele__29[[#This Row],[numer miesiaca]]*1-20, pesele__29[[#This Row],[numer miesiaca]]*1)</f>
        <v>12</v>
      </c>
      <c r="G81" s="1" t="str">
        <f>VLOOKUP(pesele__29[[#This Row],[miesiac]],$I$3:$J$14, 2, 0)</f>
        <v>grudzień</v>
      </c>
    </row>
    <row r="82" spans="1:7" x14ac:dyDescent="0.35">
      <c r="A82" s="1" t="s">
        <v>713</v>
      </c>
      <c r="B82" s="1" t="s">
        <v>135</v>
      </c>
      <c r="C82" s="1" t="s">
        <v>78</v>
      </c>
      <c r="D82" s="1" t="str">
        <f>IF(MOD(MID(pesele__29[[#This Row],[PESEL]], 10, 1), 2) = 0, "k", "m")</f>
        <v>m</v>
      </c>
      <c r="E82" s="1" t="str">
        <f>MID(pesele__29[[#This Row],[PESEL]], 3, 2)</f>
        <v>32</v>
      </c>
      <c r="F82" s="10">
        <f>IF(pesele__29[[#This Row],[numer miesiaca]]*1 &gt; 12, pesele__29[[#This Row],[numer miesiaca]]*1-20, pesele__29[[#This Row],[numer miesiaca]]*1)</f>
        <v>12</v>
      </c>
      <c r="G82" s="1" t="str">
        <f>VLOOKUP(pesele__29[[#This Row],[miesiac]],$I$3:$J$14, 2, 0)</f>
        <v>grudzień</v>
      </c>
    </row>
    <row r="83" spans="1:7" x14ac:dyDescent="0.35">
      <c r="A83" s="1" t="s">
        <v>714</v>
      </c>
      <c r="B83" s="1" t="s">
        <v>136</v>
      </c>
      <c r="C83" s="1" t="s">
        <v>137</v>
      </c>
      <c r="D83" s="1" t="str">
        <f>IF(MOD(MID(pesele__29[[#This Row],[PESEL]], 10, 1), 2) = 0, "k", "m")</f>
        <v>m</v>
      </c>
      <c r="E83" s="1" t="str">
        <f>MID(pesele__29[[#This Row],[PESEL]], 3, 2)</f>
        <v>32</v>
      </c>
      <c r="F83" s="10">
        <f>IF(pesele__29[[#This Row],[numer miesiaca]]*1 &gt; 12, pesele__29[[#This Row],[numer miesiaca]]*1-20, pesele__29[[#This Row],[numer miesiaca]]*1)</f>
        <v>12</v>
      </c>
      <c r="G83" s="1" t="str">
        <f>VLOOKUP(pesele__29[[#This Row],[miesiac]],$I$3:$J$14, 2, 0)</f>
        <v>grudzień</v>
      </c>
    </row>
    <row r="84" spans="1:7" x14ac:dyDescent="0.35">
      <c r="A84" s="1" t="s">
        <v>715</v>
      </c>
      <c r="B84" s="1" t="s">
        <v>52</v>
      </c>
      <c r="C84" s="1" t="s">
        <v>12</v>
      </c>
      <c r="D84" s="1" t="str">
        <f>IF(MOD(MID(pesele__29[[#This Row],[PESEL]], 10, 1), 2) = 0, "k", "m")</f>
        <v>m</v>
      </c>
      <c r="E84" s="1" t="str">
        <f>MID(pesele__29[[#This Row],[PESEL]], 3, 2)</f>
        <v>32</v>
      </c>
      <c r="F84" s="10">
        <f>IF(pesele__29[[#This Row],[numer miesiaca]]*1 &gt; 12, pesele__29[[#This Row],[numer miesiaca]]*1-20, pesele__29[[#This Row],[numer miesiaca]]*1)</f>
        <v>12</v>
      </c>
      <c r="G84" s="1" t="str">
        <f>VLOOKUP(pesele__29[[#This Row],[miesiac]],$I$3:$J$14, 2, 0)</f>
        <v>grudzień</v>
      </c>
    </row>
    <row r="85" spans="1:7" x14ac:dyDescent="0.35">
      <c r="A85" s="1" t="s">
        <v>716</v>
      </c>
      <c r="B85" s="1" t="s">
        <v>138</v>
      </c>
      <c r="C85" s="1" t="s">
        <v>139</v>
      </c>
      <c r="D85" s="1" t="str">
        <f>IF(MOD(MID(pesele__29[[#This Row],[PESEL]], 10, 1), 2) = 0, "k", "m")</f>
        <v>m</v>
      </c>
      <c r="E85" s="1" t="str">
        <f>MID(pesele__29[[#This Row],[PESEL]], 3, 2)</f>
        <v>32</v>
      </c>
      <c r="F85" s="10">
        <f>IF(pesele__29[[#This Row],[numer miesiaca]]*1 &gt; 12, pesele__29[[#This Row],[numer miesiaca]]*1-20, pesele__29[[#This Row],[numer miesiaca]]*1)</f>
        <v>12</v>
      </c>
      <c r="G85" s="1" t="str">
        <f>VLOOKUP(pesele__29[[#This Row],[miesiac]],$I$3:$J$14, 2, 0)</f>
        <v>grudzień</v>
      </c>
    </row>
    <row r="86" spans="1:7" x14ac:dyDescent="0.35">
      <c r="A86" s="1" t="s">
        <v>717</v>
      </c>
      <c r="B86" s="1" t="s">
        <v>140</v>
      </c>
      <c r="C86" s="1" t="s">
        <v>141</v>
      </c>
      <c r="D86" s="1" t="str">
        <f>IF(MOD(MID(pesele__29[[#This Row],[PESEL]], 10, 1), 2) = 0, "k", "m")</f>
        <v>k</v>
      </c>
      <c r="E86" s="1" t="str">
        <f>MID(pesele__29[[#This Row],[PESEL]], 3, 2)</f>
        <v>32</v>
      </c>
      <c r="F86" s="10">
        <f>IF(pesele__29[[#This Row],[numer miesiaca]]*1 &gt; 12, pesele__29[[#This Row],[numer miesiaca]]*1-20, pesele__29[[#This Row],[numer miesiaca]]*1)</f>
        <v>12</v>
      </c>
      <c r="G86" s="1" t="str">
        <f>VLOOKUP(pesele__29[[#This Row],[miesiac]],$I$3:$J$14, 2, 0)</f>
        <v>grudzień</v>
      </c>
    </row>
    <row r="87" spans="1:7" x14ac:dyDescent="0.35">
      <c r="A87" s="1" t="s">
        <v>718</v>
      </c>
      <c r="B87" s="1" t="s">
        <v>142</v>
      </c>
      <c r="C87" s="1" t="s">
        <v>10</v>
      </c>
      <c r="D87" s="1" t="str">
        <f>IF(MOD(MID(pesele__29[[#This Row],[PESEL]], 10, 1), 2) = 0, "k", "m")</f>
        <v>m</v>
      </c>
      <c r="E87" s="1" t="str">
        <f>MID(pesele__29[[#This Row],[PESEL]], 3, 2)</f>
        <v>32</v>
      </c>
      <c r="F87" s="10">
        <f>IF(pesele__29[[#This Row],[numer miesiaca]]*1 &gt; 12, pesele__29[[#This Row],[numer miesiaca]]*1-20, pesele__29[[#This Row],[numer miesiaca]]*1)</f>
        <v>12</v>
      </c>
      <c r="G87" s="1" t="str">
        <f>VLOOKUP(pesele__29[[#This Row],[miesiac]],$I$3:$J$14, 2, 0)</f>
        <v>grudzień</v>
      </c>
    </row>
    <row r="88" spans="1:7" x14ac:dyDescent="0.35">
      <c r="A88" s="1" t="s">
        <v>719</v>
      </c>
      <c r="B88" s="1" t="s">
        <v>79</v>
      </c>
      <c r="C88" s="1" t="s">
        <v>143</v>
      </c>
      <c r="D88" s="1" t="str">
        <f>IF(MOD(MID(pesele__29[[#This Row],[PESEL]], 10, 1), 2) = 0, "k", "m")</f>
        <v>m</v>
      </c>
      <c r="E88" s="1" t="str">
        <f>MID(pesele__29[[#This Row],[PESEL]], 3, 2)</f>
        <v>32</v>
      </c>
      <c r="F88" s="10">
        <f>IF(pesele__29[[#This Row],[numer miesiaca]]*1 &gt; 12, pesele__29[[#This Row],[numer miesiaca]]*1-20, pesele__29[[#This Row],[numer miesiaca]]*1)</f>
        <v>12</v>
      </c>
      <c r="G88" s="1" t="str">
        <f>VLOOKUP(pesele__29[[#This Row],[miesiac]],$I$3:$J$14, 2, 0)</f>
        <v>grudzień</v>
      </c>
    </row>
    <row r="89" spans="1:7" x14ac:dyDescent="0.35">
      <c r="A89" s="1" t="s">
        <v>720</v>
      </c>
      <c r="B89" s="1" t="s">
        <v>144</v>
      </c>
      <c r="C89" s="1" t="s">
        <v>145</v>
      </c>
      <c r="D89" s="1" t="str">
        <f>IF(MOD(MID(pesele__29[[#This Row],[PESEL]], 10, 1), 2) = 0, "k", "m")</f>
        <v>k</v>
      </c>
      <c r="E89" s="1" t="str">
        <f>MID(pesele__29[[#This Row],[PESEL]], 3, 2)</f>
        <v>32</v>
      </c>
      <c r="F89" s="10">
        <f>IF(pesele__29[[#This Row],[numer miesiaca]]*1 &gt; 12, pesele__29[[#This Row],[numer miesiaca]]*1-20, pesele__29[[#This Row],[numer miesiaca]]*1)</f>
        <v>12</v>
      </c>
      <c r="G89" s="1" t="str">
        <f>VLOOKUP(pesele__29[[#This Row],[miesiac]],$I$3:$J$14, 2, 0)</f>
        <v>grudzień</v>
      </c>
    </row>
    <row r="90" spans="1:7" x14ac:dyDescent="0.35">
      <c r="A90" s="1" t="s">
        <v>721</v>
      </c>
      <c r="B90" s="1" t="s">
        <v>146</v>
      </c>
      <c r="C90" s="1" t="s">
        <v>4</v>
      </c>
      <c r="D90" s="1" t="str">
        <f>IF(MOD(MID(pesele__29[[#This Row],[PESEL]], 10, 1), 2) = 0, "k", "m")</f>
        <v>m</v>
      </c>
      <c r="E90" s="1" t="str">
        <f>MID(pesele__29[[#This Row],[PESEL]], 3, 2)</f>
        <v>32</v>
      </c>
      <c r="F90" s="10">
        <f>IF(pesele__29[[#This Row],[numer miesiaca]]*1 &gt; 12, pesele__29[[#This Row],[numer miesiaca]]*1-20, pesele__29[[#This Row],[numer miesiaca]]*1)</f>
        <v>12</v>
      </c>
      <c r="G90" s="1" t="str">
        <f>VLOOKUP(pesele__29[[#This Row],[miesiac]],$I$3:$J$14, 2, 0)</f>
        <v>grudzień</v>
      </c>
    </row>
    <row r="91" spans="1:7" x14ac:dyDescent="0.35">
      <c r="A91" s="1" t="s">
        <v>722</v>
      </c>
      <c r="B91" s="1" t="s">
        <v>147</v>
      </c>
      <c r="C91" s="1" t="s">
        <v>148</v>
      </c>
      <c r="D91" s="1" t="str">
        <f>IF(MOD(MID(pesele__29[[#This Row],[PESEL]], 10, 1), 2) = 0, "k", "m")</f>
        <v>m</v>
      </c>
      <c r="E91" s="1" t="str">
        <f>MID(pesele__29[[#This Row],[PESEL]], 3, 2)</f>
        <v>32</v>
      </c>
      <c r="F91" s="10">
        <f>IF(pesele__29[[#This Row],[numer miesiaca]]*1 &gt; 12, pesele__29[[#This Row],[numer miesiaca]]*1-20, pesele__29[[#This Row],[numer miesiaca]]*1)</f>
        <v>12</v>
      </c>
      <c r="G91" s="1" t="str">
        <f>VLOOKUP(pesele__29[[#This Row],[miesiac]],$I$3:$J$14, 2, 0)</f>
        <v>grudzień</v>
      </c>
    </row>
    <row r="92" spans="1:7" x14ac:dyDescent="0.35">
      <c r="A92" s="1" t="s">
        <v>723</v>
      </c>
      <c r="B92" s="1" t="s">
        <v>149</v>
      </c>
      <c r="C92" s="1" t="s">
        <v>150</v>
      </c>
      <c r="D92" s="1" t="str">
        <f>IF(MOD(MID(pesele__29[[#This Row],[PESEL]], 10, 1), 2) = 0, "k", "m")</f>
        <v>k</v>
      </c>
      <c r="E92" s="1" t="str">
        <f>MID(pesele__29[[#This Row],[PESEL]], 3, 2)</f>
        <v>32</v>
      </c>
      <c r="F92" s="10">
        <f>IF(pesele__29[[#This Row],[numer miesiaca]]*1 &gt; 12, pesele__29[[#This Row],[numer miesiaca]]*1-20, pesele__29[[#This Row],[numer miesiaca]]*1)</f>
        <v>12</v>
      </c>
      <c r="G92" s="1" t="str">
        <f>VLOOKUP(pesele__29[[#This Row],[miesiac]],$I$3:$J$14, 2, 0)</f>
        <v>grudzień</v>
      </c>
    </row>
    <row r="93" spans="1:7" x14ac:dyDescent="0.35">
      <c r="A93" s="1" t="s">
        <v>724</v>
      </c>
      <c r="B93" s="1" t="s">
        <v>151</v>
      </c>
      <c r="C93" s="1" t="s">
        <v>145</v>
      </c>
      <c r="D93" s="1" t="str">
        <f>IF(MOD(MID(pesele__29[[#This Row],[PESEL]], 10, 1), 2) = 0, "k", "m")</f>
        <v>k</v>
      </c>
      <c r="E93" s="1" t="str">
        <f>MID(pesele__29[[#This Row],[PESEL]], 3, 2)</f>
        <v>32</v>
      </c>
      <c r="F93" s="10">
        <f>IF(pesele__29[[#This Row],[numer miesiaca]]*1 &gt; 12, pesele__29[[#This Row],[numer miesiaca]]*1-20, pesele__29[[#This Row],[numer miesiaca]]*1)</f>
        <v>12</v>
      </c>
      <c r="G93" s="1" t="str">
        <f>VLOOKUP(pesele__29[[#This Row],[miesiac]],$I$3:$J$14, 2, 0)</f>
        <v>grudzień</v>
      </c>
    </row>
    <row r="94" spans="1:7" x14ac:dyDescent="0.35">
      <c r="A94" s="1" t="s">
        <v>725</v>
      </c>
      <c r="B94" s="1" t="s">
        <v>152</v>
      </c>
      <c r="C94" s="1" t="s">
        <v>153</v>
      </c>
      <c r="D94" s="1" t="str">
        <f>IF(MOD(MID(pesele__29[[#This Row],[PESEL]], 10, 1), 2) = 0, "k", "m")</f>
        <v>m</v>
      </c>
      <c r="E94" s="1" t="str">
        <f>MID(pesele__29[[#This Row],[PESEL]], 3, 2)</f>
        <v>32</v>
      </c>
      <c r="F94" s="10">
        <f>IF(pesele__29[[#This Row],[numer miesiaca]]*1 &gt; 12, pesele__29[[#This Row],[numer miesiaca]]*1-20, pesele__29[[#This Row],[numer miesiaca]]*1)</f>
        <v>12</v>
      </c>
      <c r="G94" s="1" t="str">
        <f>VLOOKUP(pesele__29[[#This Row],[miesiac]],$I$3:$J$14, 2, 0)</f>
        <v>grudzień</v>
      </c>
    </row>
    <row r="95" spans="1:7" x14ac:dyDescent="0.35">
      <c r="A95" s="1" t="s">
        <v>726</v>
      </c>
      <c r="B95" s="1" t="s">
        <v>154</v>
      </c>
      <c r="C95" s="1" t="s">
        <v>155</v>
      </c>
      <c r="D95" s="1" t="str">
        <f>IF(MOD(MID(pesele__29[[#This Row],[PESEL]], 10, 1), 2) = 0, "k", "m")</f>
        <v>k</v>
      </c>
      <c r="E95" s="1" t="str">
        <f>MID(pesele__29[[#This Row],[PESEL]], 3, 2)</f>
        <v>32</v>
      </c>
      <c r="F95" s="10">
        <f>IF(pesele__29[[#This Row],[numer miesiaca]]*1 &gt; 12, pesele__29[[#This Row],[numer miesiaca]]*1-20, pesele__29[[#This Row],[numer miesiaca]]*1)</f>
        <v>12</v>
      </c>
      <c r="G95" s="1" t="str">
        <f>VLOOKUP(pesele__29[[#This Row],[miesiac]],$I$3:$J$14, 2, 0)</f>
        <v>grudzień</v>
      </c>
    </row>
    <row r="96" spans="1:7" x14ac:dyDescent="0.35">
      <c r="A96" s="1" t="s">
        <v>727</v>
      </c>
      <c r="B96" s="1" t="s">
        <v>156</v>
      </c>
      <c r="C96" s="1" t="s">
        <v>157</v>
      </c>
      <c r="D96" s="1" t="str">
        <f>IF(MOD(MID(pesele__29[[#This Row],[PESEL]], 10, 1), 2) = 0, "k", "m")</f>
        <v>m</v>
      </c>
      <c r="E96" s="1" t="str">
        <f>MID(pesele__29[[#This Row],[PESEL]], 3, 2)</f>
        <v>21</v>
      </c>
      <c r="F96" s="10">
        <f>IF(pesele__29[[#This Row],[numer miesiaca]]*1 &gt; 12, pesele__29[[#This Row],[numer miesiaca]]*1-20, pesele__29[[#This Row],[numer miesiaca]]*1)</f>
        <v>1</v>
      </c>
      <c r="G96" s="1" t="str">
        <f>VLOOKUP(pesele__29[[#This Row],[miesiac]],$I$3:$J$14, 2, 0)</f>
        <v>styczeń</v>
      </c>
    </row>
    <row r="97" spans="1:7" x14ac:dyDescent="0.35">
      <c r="A97" s="1" t="s">
        <v>728</v>
      </c>
      <c r="B97" s="1" t="s">
        <v>158</v>
      </c>
      <c r="C97" s="1" t="s">
        <v>4</v>
      </c>
      <c r="D97" s="1" t="str">
        <f>IF(MOD(MID(pesele__29[[#This Row],[PESEL]], 10, 1), 2) = 0, "k", "m")</f>
        <v>m</v>
      </c>
      <c r="E97" s="1" t="str">
        <f>MID(pesele__29[[#This Row],[PESEL]], 3, 2)</f>
        <v>21</v>
      </c>
      <c r="F97" s="10">
        <f>IF(pesele__29[[#This Row],[numer miesiaca]]*1 &gt; 12, pesele__29[[#This Row],[numer miesiaca]]*1-20, pesele__29[[#This Row],[numer miesiaca]]*1)</f>
        <v>1</v>
      </c>
      <c r="G97" s="1" t="str">
        <f>VLOOKUP(pesele__29[[#This Row],[miesiac]],$I$3:$J$14, 2, 0)</f>
        <v>styczeń</v>
      </c>
    </row>
    <row r="98" spans="1:7" x14ac:dyDescent="0.35">
      <c r="A98" s="1" t="s">
        <v>729</v>
      </c>
      <c r="B98" s="1" t="s">
        <v>159</v>
      </c>
      <c r="C98" s="1" t="s">
        <v>160</v>
      </c>
      <c r="D98" s="1" t="str">
        <f>IF(MOD(MID(pesele__29[[#This Row],[PESEL]], 10, 1), 2) = 0, "k", "m")</f>
        <v>m</v>
      </c>
      <c r="E98" s="1" t="str">
        <f>MID(pesele__29[[#This Row],[PESEL]], 3, 2)</f>
        <v>21</v>
      </c>
      <c r="F98" s="10">
        <f>IF(pesele__29[[#This Row],[numer miesiaca]]*1 &gt; 12, pesele__29[[#This Row],[numer miesiaca]]*1-20, pesele__29[[#This Row],[numer miesiaca]]*1)</f>
        <v>1</v>
      </c>
      <c r="G98" s="1" t="str">
        <f>VLOOKUP(pesele__29[[#This Row],[miesiac]],$I$3:$J$14, 2, 0)</f>
        <v>styczeń</v>
      </c>
    </row>
    <row r="99" spans="1:7" x14ac:dyDescent="0.35">
      <c r="A99" s="1" t="s">
        <v>730</v>
      </c>
      <c r="B99" s="1" t="s">
        <v>161</v>
      </c>
      <c r="C99" s="1" t="s">
        <v>162</v>
      </c>
      <c r="D99" s="1" t="str">
        <f>IF(MOD(MID(pesele__29[[#This Row],[PESEL]], 10, 1), 2) = 0, "k", "m")</f>
        <v>m</v>
      </c>
      <c r="E99" s="1" t="str">
        <f>MID(pesele__29[[#This Row],[PESEL]], 3, 2)</f>
        <v>21</v>
      </c>
      <c r="F99" s="10">
        <f>IF(pesele__29[[#This Row],[numer miesiaca]]*1 &gt; 12, pesele__29[[#This Row],[numer miesiaca]]*1-20, pesele__29[[#This Row],[numer miesiaca]]*1)</f>
        <v>1</v>
      </c>
      <c r="G99" s="1" t="str">
        <f>VLOOKUP(pesele__29[[#This Row],[miesiac]],$I$3:$J$14, 2, 0)</f>
        <v>styczeń</v>
      </c>
    </row>
    <row r="100" spans="1:7" x14ac:dyDescent="0.35">
      <c r="A100" s="1" t="s">
        <v>731</v>
      </c>
      <c r="B100" s="1" t="s">
        <v>163</v>
      </c>
      <c r="C100" s="1" t="s">
        <v>164</v>
      </c>
      <c r="D100" s="1" t="str">
        <f>IF(MOD(MID(pesele__29[[#This Row],[PESEL]], 10, 1), 2) = 0, "k", "m")</f>
        <v>k</v>
      </c>
      <c r="E100" s="1" t="str">
        <f>MID(pesele__29[[#This Row],[PESEL]], 3, 2)</f>
        <v>21</v>
      </c>
      <c r="F100" s="10">
        <f>IF(pesele__29[[#This Row],[numer miesiaca]]*1 &gt; 12, pesele__29[[#This Row],[numer miesiaca]]*1-20, pesele__29[[#This Row],[numer miesiaca]]*1)</f>
        <v>1</v>
      </c>
      <c r="G100" s="1" t="str">
        <f>VLOOKUP(pesele__29[[#This Row],[miesiac]],$I$3:$J$14, 2, 0)</f>
        <v>styczeń</v>
      </c>
    </row>
    <row r="101" spans="1:7" x14ac:dyDescent="0.35">
      <c r="A101" s="1" t="s">
        <v>732</v>
      </c>
      <c r="B101" s="1" t="s">
        <v>165</v>
      </c>
      <c r="C101" s="1" t="s">
        <v>166</v>
      </c>
      <c r="D101" s="1" t="str">
        <f>IF(MOD(MID(pesele__29[[#This Row],[PESEL]], 10, 1), 2) = 0, "k", "m")</f>
        <v>k</v>
      </c>
      <c r="E101" s="1" t="str">
        <f>MID(pesele__29[[#This Row],[PESEL]], 3, 2)</f>
        <v>21</v>
      </c>
      <c r="F101" s="10">
        <f>IF(pesele__29[[#This Row],[numer miesiaca]]*1 &gt; 12, pesele__29[[#This Row],[numer miesiaca]]*1-20, pesele__29[[#This Row],[numer miesiaca]]*1)</f>
        <v>1</v>
      </c>
      <c r="G101" s="1" t="str">
        <f>VLOOKUP(pesele__29[[#This Row],[miesiac]],$I$3:$J$14, 2, 0)</f>
        <v>styczeń</v>
      </c>
    </row>
    <row r="102" spans="1:7" x14ac:dyDescent="0.35">
      <c r="A102" s="1" t="s">
        <v>733</v>
      </c>
      <c r="B102" s="1" t="s">
        <v>167</v>
      </c>
      <c r="C102" s="1" t="s">
        <v>168</v>
      </c>
      <c r="D102" s="1" t="str">
        <f>IF(MOD(MID(pesele__29[[#This Row],[PESEL]], 10, 1), 2) = 0, "k", "m")</f>
        <v>m</v>
      </c>
      <c r="E102" s="1" t="str">
        <f>MID(pesele__29[[#This Row],[PESEL]], 3, 2)</f>
        <v>21</v>
      </c>
      <c r="F102" s="10">
        <f>IF(pesele__29[[#This Row],[numer miesiaca]]*1 &gt; 12, pesele__29[[#This Row],[numer miesiaca]]*1-20, pesele__29[[#This Row],[numer miesiaca]]*1)</f>
        <v>1</v>
      </c>
      <c r="G102" s="1" t="str">
        <f>VLOOKUP(pesele__29[[#This Row],[miesiac]],$I$3:$J$14, 2, 0)</f>
        <v>styczeń</v>
      </c>
    </row>
    <row r="103" spans="1:7" x14ac:dyDescent="0.35">
      <c r="A103" s="1" t="s">
        <v>734</v>
      </c>
      <c r="B103" s="1" t="s">
        <v>169</v>
      </c>
      <c r="C103" s="1" t="s">
        <v>170</v>
      </c>
      <c r="D103" s="1" t="str">
        <f>IF(MOD(MID(pesele__29[[#This Row],[PESEL]], 10, 1), 2) = 0, "k", "m")</f>
        <v>k</v>
      </c>
      <c r="E103" s="1" t="str">
        <f>MID(pesele__29[[#This Row],[PESEL]], 3, 2)</f>
        <v>21</v>
      </c>
      <c r="F103" s="10">
        <f>IF(pesele__29[[#This Row],[numer miesiaca]]*1 &gt; 12, pesele__29[[#This Row],[numer miesiaca]]*1-20, pesele__29[[#This Row],[numer miesiaca]]*1)</f>
        <v>1</v>
      </c>
      <c r="G103" s="1" t="str">
        <f>VLOOKUP(pesele__29[[#This Row],[miesiac]],$I$3:$J$14, 2, 0)</f>
        <v>styczeń</v>
      </c>
    </row>
    <row r="104" spans="1:7" x14ac:dyDescent="0.35">
      <c r="A104" s="1" t="s">
        <v>735</v>
      </c>
      <c r="B104" s="1" t="s">
        <v>171</v>
      </c>
      <c r="C104" s="1" t="s">
        <v>172</v>
      </c>
      <c r="D104" s="1" t="str">
        <f>IF(MOD(MID(pesele__29[[#This Row],[PESEL]], 10, 1), 2) = 0, "k", "m")</f>
        <v>k</v>
      </c>
      <c r="E104" s="1" t="str">
        <f>MID(pesele__29[[#This Row],[PESEL]], 3, 2)</f>
        <v>21</v>
      </c>
      <c r="F104" s="10">
        <f>IF(pesele__29[[#This Row],[numer miesiaca]]*1 &gt; 12, pesele__29[[#This Row],[numer miesiaca]]*1-20, pesele__29[[#This Row],[numer miesiaca]]*1)</f>
        <v>1</v>
      </c>
      <c r="G104" s="1" t="str">
        <f>VLOOKUP(pesele__29[[#This Row],[miesiac]],$I$3:$J$14, 2, 0)</f>
        <v>styczeń</v>
      </c>
    </row>
    <row r="105" spans="1:7" x14ac:dyDescent="0.35">
      <c r="A105" s="1" t="s">
        <v>736</v>
      </c>
      <c r="B105" s="1" t="s">
        <v>173</v>
      </c>
      <c r="C105" s="1" t="s">
        <v>174</v>
      </c>
      <c r="D105" s="1" t="str">
        <f>IF(MOD(MID(pesele__29[[#This Row],[PESEL]], 10, 1), 2) = 0, "k", "m")</f>
        <v>m</v>
      </c>
      <c r="E105" s="1" t="str">
        <f>MID(pesele__29[[#This Row],[PESEL]], 3, 2)</f>
        <v>21</v>
      </c>
      <c r="F105" s="10">
        <f>IF(pesele__29[[#This Row],[numer miesiaca]]*1 &gt; 12, pesele__29[[#This Row],[numer miesiaca]]*1-20, pesele__29[[#This Row],[numer miesiaca]]*1)</f>
        <v>1</v>
      </c>
      <c r="G105" s="1" t="str">
        <f>VLOOKUP(pesele__29[[#This Row],[miesiac]],$I$3:$J$14, 2, 0)</f>
        <v>styczeń</v>
      </c>
    </row>
    <row r="106" spans="1:7" x14ac:dyDescent="0.35">
      <c r="A106" s="1" t="s">
        <v>737</v>
      </c>
      <c r="B106" s="1" t="s">
        <v>175</v>
      </c>
      <c r="C106" s="1" t="s">
        <v>176</v>
      </c>
      <c r="D106" s="1" t="str">
        <f>IF(MOD(MID(pesele__29[[#This Row],[PESEL]], 10, 1), 2) = 0, "k", "m")</f>
        <v>m</v>
      </c>
      <c r="E106" s="1" t="str">
        <f>MID(pesele__29[[#This Row],[PESEL]], 3, 2)</f>
        <v>21</v>
      </c>
      <c r="F106" s="10">
        <f>IF(pesele__29[[#This Row],[numer miesiaca]]*1 &gt; 12, pesele__29[[#This Row],[numer miesiaca]]*1-20, pesele__29[[#This Row],[numer miesiaca]]*1)</f>
        <v>1</v>
      </c>
      <c r="G106" s="1" t="str">
        <f>VLOOKUP(pesele__29[[#This Row],[miesiac]],$I$3:$J$14, 2, 0)</f>
        <v>styczeń</v>
      </c>
    </row>
    <row r="107" spans="1:7" x14ac:dyDescent="0.35">
      <c r="A107" s="1" t="s">
        <v>738</v>
      </c>
      <c r="B107" s="1" t="s">
        <v>177</v>
      </c>
      <c r="C107" s="1" t="s">
        <v>178</v>
      </c>
      <c r="D107" s="1" t="str">
        <f>IF(MOD(MID(pesele__29[[#This Row],[PESEL]], 10, 1), 2) = 0, "k", "m")</f>
        <v>k</v>
      </c>
      <c r="E107" s="1" t="str">
        <f>MID(pesele__29[[#This Row],[PESEL]], 3, 2)</f>
        <v>21</v>
      </c>
      <c r="F107" s="10">
        <f>IF(pesele__29[[#This Row],[numer miesiaca]]*1 &gt; 12, pesele__29[[#This Row],[numer miesiaca]]*1-20, pesele__29[[#This Row],[numer miesiaca]]*1)</f>
        <v>1</v>
      </c>
      <c r="G107" s="1" t="str">
        <f>VLOOKUP(pesele__29[[#This Row],[miesiac]],$I$3:$J$14, 2, 0)</f>
        <v>styczeń</v>
      </c>
    </row>
    <row r="108" spans="1:7" x14ac:dyDescent="0.35">
      <c r="A108" s="1" t="s">
        <v>739</v>
      </c>
      <c r="B108" s="1" t="s">
        <v>179</v>
      </c>
      <c r="C108" s="1" t="s">
        <v>180</v>
      </c>
      <c r="D108" s="1" t="str">
        <f>IF(MOD(MID(pesele__29[[#This Row],[PESEL]], 10, 1), 2) = 0, "k", "m")</f>
        <v>m</v>
      </c>
      <c r="E108" s="1" t="str">
        <f>MID(pesele__29[[#This Row],[PESEL]], 3, 2)</f>
        <v>21</v>
      </c>
      <c r="F108" s="10">
        <f>IF(pesele__29[[#This Row],[numer miesiaca]]*1 &gt; 12, pesele__29[[#This Row],[numer miesiaca]]*1-20, pesele__29[[#This Row],[numer miesiaca]]*1)</f>
        <v>1</v>
      </c>
      <c r="G108" s="1" t="str">
        <f>VLOOKUP(pesele__29[[#This Row],[miesiac]],$I$3:$J$14, 2, 0)</f>
        <v>styczeń</v>
      </c>
    </row>
    <row r="109" spans="1:7" x14ac:dyDescent="0.35">
      <c r="A109" s="1" t="s">
        <v>740</v>
      </c>
      <c r="B109" s="1" t="s">
        <v>181</v>
      </c>
      <c r="C109" s="1" t="s">
        <v>12</v>
      </c>
      <c r="D109" s="1" t="str">
        <f>IF(MOD(MID(pesele__29[[#This Row],[PESEL]], 10, 1), 2) = 0, "k", "m")</f>
        <v>m</v>
      </c>
      <c r="E109" s="1" t="str">
        <f>MID(pesele__29[[#This Row],[PESEL]], 3, 2)</f>
        <v>21</v>
      </c>
      <c r="F109" s="10">
        <f>IF(pesele__29[[#This Row],[numer miesiaca]]*1 &gt; 12, pesele__29[[#This Row],[numer miesiaca]]*1-20, pesele__29[[#This Row],[numer miesiaca]]*1)</f>
        <v>1</v>
      </c>
      <c r="G109" s="1" t="str">
        <f>VLOOKUP(pesele__29[[#This Row],[miesiac]],$I$3:$J$14, 2, 0)</f>
        <v>styczeń</v>
      </c>
    </row>
    <row r="110" spans="1:7" x14ac:dyDescent="0.35">
      <c r="A110" s="1" t="s">
        <v>741</v>
      </c>
      <c r="B110" s="1" t="s">
        <v>182</v>
      </c>
      <c r="C110" s="1" t="s">
        <v>183</v>
      </c>
      <c r="D110" s="1" t="str">
        <f>IF(MOD(MID(pesele__29[[#This Row],[PESEL]], 10, 1), 2) = 0, "k", "m")</f>
        <v>m</v>
      </c>
      <c r="E110" s="1" t="str">
        <f>MID(pesele__29[[#This Row],[PESEL]], 3, 2)</f>
        <v>21</v>
      </c>
      <c r="F110" s="10">
        <f>IF(pesele__29[[#This Row],[numer miesiaca]]*1 &gt; 12, pesele__29[[#This Row],[numer miesiaca]]*1-20, pesele__29[[#This Row],[numer miesiaca]]*1)</f>
        <v>1</v>
      </c>
      <c r="G110" s="1" t="str">
        <f>VLOOKUP(pesele__29[[#This Row],[miesiac]],$I$3:$J$14, 2, 0)</f>
        <v>styczeń</v>
      </c>
    </row>
    <row r="111" spans="1:7" x14ac:dyDescent="0.35">
      <c r="A111" s="1" t="s">
        <v>742</v>
      </c>
      <c r="B111" s="1" t="s">
        <v>184</v>
      </c>
      <c r="C111" s="1" t="s">
        <v>185</v>
      </c>
      <c r="D111" s="1" t="str">
        <f>IF(MOD(MID(pesele__29[[#This Row],[PESEL]], 10, 1), 2) = 0, "k", "m")</f>
        <v>k</v>
      </c>
      <c r="E111" s="1" t="str">
        <f>MID(pesele__29[[#This Row],[PESEL]], 3, 2)</f>
        <v>21</v>
      </c>
      <c r="F111" s="10">
        <f>IF(pesele__29[[#This Row],[numer miesiaca]]*1 &gt; 12, pesele__29[[#This Row],[numer miesiaca]]*1-20, pesele__29[[#This Row],[numer miesiaca]]*1)</f>
        <v>1</v>
      </c>
      <c r="G111" s="1" t="str">
        <f>VLOOKUP(pesele__29[[#This Row],[miesiac]],$I$3:$J$14, 2, 0)</f>
        <v>styczeń</v>
      </c>
    </row>
    <row r="112" spans="1:7" x14ac:dyDescent="0.35">
      <c r="A112" s="1" t="s">
        <v>743</v>
      </c>
      <c r="B112" s="1" t="s">
        <v>186</v>
      </c>
      <c r="C112" s="1" t="s">
        <v>187</v>
      </c>
      <c r="D112" s="1" t="str">
        <f>IF(MOD(MID(pesele__29[[#This Row],[PESEL]], 10, 1), 2) = 0, "k", "m")</f>
        <v>k</v>
      </c>
      <c r="E112" s="1" t="str">
        <f>MID(pesele__29[[#This Row],[PESEL]], 3, 2)</f>
        <v>21</v>
      </c>
      <c r="F112" s="10">
        <f>IF(pesele__29[[#This Row],[numer miesiaca]]*1 &gt; 12, pesele__29[[#This Row],[numer miesiaca]]*1-20, pesele__29[[#This Row],[numer miesiaca]]*1)</f>
        <v>1</v>
      </c>
      <c r="G112" s="1" t="str">
        <f>VLOOKUP(pesele__29[[#This Row],[miesiac]],$I$3:$J$14, 2, 0)</f>
        <v>styczeń</v>
      </c>
    </row>
    <row r="113" spans="1:7" x14ac:dyDescent="0.35">
      <c r="A113" s="1" t="s">
        <v>744</v>
      </c>
      <c r="B113" s="1" t="s">
        <v>188</v>
      </c>
      <c r="C113" s="1" t="s">
        <v>42</v>
      </c>
      <c r="D113" s="1" t="str">
        <f>IF(MOD(MID(pesele__29[[#This Row],[PESEL]], 10, 1), 2) = 0, "k", "m")</f>
        <v>m</v>
      </c>
      <c r="E113" s="1" t="str">
        <f>MID(pesele__29[[#This Row],[PESEL]], 3, 2)</f>
        <v>21</v>
      </c>
      <c r="F113" s="10">
        <f>IF(pesele__29[[#This Row],[numer miesiaca]]*1 &gt; 12, pesele__29[[#This Row],[numer miesiaca]]*1-20, pesele__29[[#This Row],[numer miesiaca]]*1)</f>
        <v>1</v>
      </c>
      <c r="G113" s="1" t="str">
        <f>VLOOKUP(pesele__29[[#This Row],[miesiac]],$I$3:$J$14, 2, 0)</f>
        <v>styczeń</v>
      </c>
    </row>
    <row r="114" spans="1:7" x14ac:dyDescent="0.35">
      <c r="A114" s="1" t="s">
        <v>745</v>
      </c>
      <c r="B114" s="1" t="s">
        <v>189</v>
      </c>
      <c r="C114" s="1" t="s">
        <v>51</v>
      </c>
      <c r="D114" s="1" t="str">
        <f>IF(MOD(MID(pesele__29[[#This Row],[PESEL]], 10, 1), 2) = 0, "k", "m")</f>
        <v>k</v>
      </c>
      <c r="E114" s="1" t="str">
        <f>MID(pesele__29[[#This Row],[PESEL]], 3, 2)</f>
        <v>21</v>
      </c>
      <c r="F114" s="10">
        <f>IF(pesele__29[[#This Row],[numer miesiaca]]*1 &gt; 12, pesele__29[[#This Row],[numer miesiaca]]*1-20, pesele__29[[#This Row],[numer miesiaca]]*1)</f>
        <v>1</v>
      </c>
      <c r="G114" s="1" t="str">
        <f>VLOOKUP(pesele__29[[#This Row],[miesiac]],$I$3:$J$14, 2, 0)</f>
        <v>styczeń</v>
      </c>
    </row>
    <row r="115" spans="1:7" x14ac:dyDescent="0.35">
      <c r="A115" s="1" t="s">
        <v>746</v>
      </c>
      <c r="B115" s="1" t="s">
        <v>190</v>
      </c>
      <c r="C115" s="1" t="s">
        <v>130</v>
      </c>
      <c r="D115" s="1" t="str">
        <f>IF(MOD(MID(pesele__29[[#This Row],[PESEL]], 10, 1), 2) = 0, "k", "m")</f>
        <v>m</v>
      </c>
      <c r="E115" s="1" t="str">
        <f>MID(pesele__29[[#This Row],[PESEL]], 3, 2)</f>
        <v>21</v>
      </c>
      <c r="F115" s="10">
        <f>IF(pesele__29[[#This Row],[numer miesiaca]]*1 &gt; 12, pesele__29[[#This Row],[numer miesiaca]]*1-20, pesele__29[[#This Row],[numer miesiaca]]*1)</f>
        <v>1</v>
      </c>
      <c r="G115" s="1" t="str">
        <f>VLOOKUP(pesele__29[[#This Row],[miesiac]],$I$3:$J$14, 2, 0)</f>
        <v>styczeń</v>
      </c>
    </row>
    <row r="116" spans="1:7" x14ac:dyDescent="0.35">
      <c r="A116" s="1" t="s">
        <v>747</v>
      </c>
      <c r="B116" s="1" t="s">
        <v>191</v>
      </c>
      <c r="C116" s="1" t="s">
        <v>60</v>
      </c>
      <c r="D116" s="1" t="str">
        <f>IF(MOD(MID(pesele__29[[#This Row],[PESEL]], 10, 1), 2) = 0, "k", "m")</f>
        <v>m</v>
      </c>
      <c r="E116" s="1" t="str">
        <f>MID(pesele__29[[#This Row],[PESEL]], 3, 2)</f>
        <v>21</v>
      </c>
      <c r="F116" s="10">
        <f>IF(pesele__29[[#This Row],[numer miesiaca]]*1 &gt; 12, pesele__29[[#This Row],[numer miesiaca]]*1-20, pesele__29[[#This Row],[numer miesiaca]]*1)</f>
        <v>1</v>
      </c>
      <c r="G116" s="1" t="str">
        <f>VLOOKUP(pesele__29[[#This Row],[miesiac]],$I$3:$J$14, 2, 0)</f>
        <v>styczeń</v>
      </c>
    </row>
    <row r="117" spans="1:7" x14ac:dyDescent="0.35">
      <c r="A117" s="1" t="s">
        <v>748</v>
      </c>
      <c r="B117" s="1" t="s">
        <v>192</v>
      </c>
      <c r="C117" s="1" t="s">
        <v>193</v>
      </c>
      <c r="D117" s="1" t="str">
        <f>IF(MOD(MID(pesele__29[[#This Row],[PESEL]], 10, 1), 2) = 0, "k", "m")</f>
        <v>k</v>
      </c>
      <c r="E117" s="1" t="str">
        <f>MID(pesele__29[[#This Row],[PESEL]], 3, 2)</f>
        <v>21</v>
      </c>
      <c r="F117" s="10">
        <f>IF(pesele__29[[#This Row],[numer miesiaca]]*1 &gt; 12, pesele__29[[#This Row],[numer miesiaca]]*1-20, pesele__29[[#This Row],[numer miesiaca]]*1)</f>
        <v>1</v>
      </c>
      <c r="G117" s="1" t="str">
        <f>VLOOKUP(pesele__29[[#This Row],[miesiac]],$I$3:$J$14, 2, 0)</f>
        <v>styczeń</v>
      </c>
    </row>
    <row r="118" spans="1:7" x14ac:dyDescent="0.35">
      <c r="A118" s="1" t="s">
        <v>749</v>
      </c>
      <c r="B118" s="1" t="s">
        <v>194</v>
      </c>
      <c r="C118" s="1" t="s">
        <v>42</v>
      </c>
      <c r="D118" s="1" t="str">
        <f>IF(MOD(MID(pesele__29[[#This Row],[PESEL]], 10, 1), 2) = 0, "k", "m")</f>
        <v>m</v>
      </c>
      <c r="E118" s="1" t="str">
        <f>MID(pesele__29[[#This Row],[PESEL]], 3, 2)</f>
        <v>21</v>
      </c>
      <c r="F118" s="10">
        <f>IF(pesele__29[[#This Row],[numer miesiaca]]*1 &gt; 12, pesele__29[[#This Row],[numer miesiaca]]*1-20, pesele__29[[#This Row],[numer miesiaca]]*1)</f>
        <v>1</v>
      </c>
      <c r="G118" s="1" t="str">
        <f>VLOOKUP(pesele__29[[#This Row],[miesiac]],$I$3:$J$14, 2, 0)</f>
        <v>styczeń</v>
      </c>
    </row>
    <row r="119" spans="1:7" x14ac:dyDescent="0.35">
      <c r="A119" s="1" t="s">
        <v>750</v>
      </c>
      <c r="B119" s="1" t="s">
        <v>195</v>
      </c>
      <c r="C119" s="1" t="s">
        <v>78</v>
      </c>
      <c r="D119" s="1" t="str">
        <f>IF(MOD(MID(pesele__29[[#This Row],[PESEL]], 10, 1), 2) = 0, "k", "m")</f>
        <v>m</v>
      </c>
      <c r="E119" s="1" t="str">
        <f>MID(pesele__29[[#This Row],[PESEL]], 3, 2)</f>
        <v>21</v>
      </c>
      <c r="F119" s="10">
        <f>IF(pesele__29[[#This Row],[numer miesiaca]]*1 &gt; 12, pesele__29[[#This Row],[numer miesiaca]]*1-20, pesele__29[[#This Row],[numer miesiaca]]*1)</f>
        <v>1</v>
      </c>
      <c r="G119" s="1" t="str">
        <f>VLOOKUP(pesele__29[[#This Row],[miesiac]],$I$3:$J$14, 2, 0)</f>
        <v>styczeń</v>
      </c>
    </row>
    <row r="120" spans="1:7" x14ac:dyDescent="0.35">
      <c r="A120" s="1" t="s">
        <v>751</v>
      </c>
      <c r="B120" s="1" t="s">
        <v>196</v>
      </c>
      <c r="C120" s="1" t="s">
        <v>42</v>
      </c>
      <c r="D120" s="1" t="str">
        <f>IF(MOD(MID(pesele__29[[#This Row],[PESEL]], 10, 1), 2) = 0, "k", "m")</f>
        <v>m</v>
      </c>
      <c r="E120" s="1" t="str">
        <f>MID(pesele__29[[#This Row],[PESEL]], 3, 2)</f>
        <v>21</v>
      </c>
      <c r="F120" s="10">
        <f>IF(pesele__29[[#This Row],[numer miesiaca]]*1 &gt; 12, pesele__29[[#This Row],[numer miesiaca]]*1-20, pesele__29[[#This Row],[numer miesiaca]]*1)</f>
        <v>1</v>
      </c>
      <c r="G120" s="1" t="str">
        <f>VLOOKUP(pesele__29[[#This Row],[miesiac]],$I$3:$J$14, 2, 0)</f>
        <v>styczeń</v>
      </c>
    </row>
    <row r="121" spans="1:7" x14ac:dyDescent="0.35">
      <c r="A121" s="1" t="s">
        <v>752</v>
      </c>
      <c r="B121" s="1" t="s">
        <v>197</v>
      </c>
      <c r="C121" s="1" t="s">
        <v>198</v>
      </c>
      <c r="D121" s="1" t="str">
        <f>IF(MOD(MID(pesele__29[[#This Row],[PESEL]], 10, 1), 2) = 0, "k", "m")</f>
        <v>k</v>
      </c>
      <c r="E121" s="1" t="str">
        <f>MID(pesele__29[[#This Row],[PESEL]], 3, 2)</f>
        <v>21</v>
      </c>
      <c r="F121" s="10">
        <f>IF(pesele__29[[#This Row],[numer miesiaca]]*1 &gt; 12, pesele__29[[#This Row],[numer miesiaca]]*1-20, pesele__29[[#This Row],[numer miesiaca]]*1)</f>
        <v>1</v>
      </c>
      <c r="G121" s="1" t="str">
        <f>VLOOKUP(pesele__29[[#This Row],[miesiac]],$I$3:$J$14, 2, 0)</f>
        <v>styczeń</v>
      </c>
    </row>
    <row r="122" spans="1:7" x14ac:dyDescent="0.35">
      <c r="A122" s="1" t="s">
        <v>753</v>
      </c>
      <c r="B122" s="1" t="s">
        <v>199</v>
      </c>
      <c r="C122" s="1" t="s">
        <v>162</v>
      </c>
      <c r="D122" s="1" t="str">
        <f>IF(MOD(MID(pesele__29[[#This Row],[PESEL]], 10, 1), 2) = 0, "k", "m")</f>
        <v>m</v>
      </c>
      <c r="E122" s="1" t="str">
        <f>MID(pesele__29[[#This Row],[PESEL]], 3, 2)</f>
        <v>21</v>
      </c>
      <c r="F122" s="10">
        <f>IF(pesele__29[[#This Row],[numer miesiaca]]*1 &gt; 12, pesele__29[[#This Row],[numer miesiaca]]*1-20, pesele__29[[#This Row],[numer miesiaca]]*1)</f>
        <v>1</v>
      </c>
      <c r="G122" s="1" t="str">
        <f>VLOOKUP(pesele__29[[#This Row],[miesiac]],$I$3:$J$14, 2, 0)</f>
        <v>styczeń</v>
      </c>
    </row>
    <row r="123" spans="1:7" x14ac:dyDescent="0.35">
      <c r="A123" s="1" t="s">
        <v>754</v>
      </c>
      <c r="B123" s="1" t="s">
        <v>200</v>
      </c>
      <c r="C123" s="1" t="s">
        <v>201</v>
      </c>
      <c r="D123" s="1" t="str">
        <f>IF(MOD(MID(pesele__29[[#This Row],[PESEL]], 10, 1), 2) = 0, "k", "m")</f>
        <v>k</v>
      </c>
      <c r="E123" s="1" t="str">
        <f>MID(pesele__29[[#This Row],[PESEL]], 3, 2)</f>
        <v>21</v>
      </c>
      <c r="F123" s="10">
        <f>IF(pesele__29[[#This Row],[numer miesiaca]]*1 &gt; 12, pesele__29[[#This Row],[numer miesiaca]]*1-20, pesele__29[[#This Row],[numer miesiaca]]*1)</f>
        <v>1</v>
      </c>
      <c r="G123" s="1" t="str">
        <f>VLOOKUP(pesele__29[[#This Row],[miesiac]],$I$3:$J$14, 2, 0)</f>
        <v>styczeń</v>
      </c>
    </row>
    <row r="124" spans="1:7" x14ac:dyDescent="0.35">
      <c r="A124" s="1" t="s">
        <v>755</v>
      </c>
      <c r="B124" s="1" t="s">
        <v>202</v>
      </c>
      <c r="C124" s="1" t="s">
        <v>84</v>
      </c>
      <c r="D124" s="1" t="str">
        <f>IF(MOD(MID(pesele__29[[#This Row],[PESEL]], 10, 1), 2) = 0, "k", "m")</f>
        <v>k</v>
      </c>
      <c r="E124" s="1" t="str">
        <f>MID(pesele__29[[#This Row],[PESEL]], 3, 2)</f>
        <v>21</v>
      </c>
      <c r="F124" s="10">
        <f>IF(pesele__29[[#This Row],[numer miesiaca]]*1 &gt; 12, pesele__29[[#This Row],[numer miesiaca]]*1-20, pesele__29[[#This Row],[numer miesiaca]]*1)</f>
        <v>1</v>
      </c>
      <c r="G124" s="1" t="str">
        <f>VLOOKUP(pesele__29[[#This Row],[miesiac]],$I$3:$J$14, 2, 0)</f>
        <v>styczeń</v>
      </c>
    </row>
    <row r="125" spans="1:7" x14ac:dyDescent="0.35">
      <c r="A125" s="1" t="s">
        <v>756</v>
      </c>
      <c r="B125" s="1" t="s">
        <v>203</v>
      </c>
      <c r="C125" s="1" t="s">
        <v>112</v>
      </c>
      <c r="D125" s="1" t="str">
        <f>IF(MOD(MID(pesele__29[[#This Row],[PESEL]], 10, 1), 2) = 0, "k", "m")</f>
        <v>k</v>
      </c>
      <c r="E125" s="1" t="str">
        <f>MID(pesele__29[[#This Row],[PESEL]], 3, 2)</f>
        <v>21</v>
      </c>
      <c r="F125" s="10">
        <f>IF(pesele__29[[#This Row],[numer miesiaca]]*1 &gt; 12, pesele__29[[#This Row],[numer miesiaca]]*1-20, pesele__29[[#This Row],[numer miesiaca]]*1)</f>
        <v>1</v>
      </c>
      <c r="G125" s="1" t="str">
        <f>VLOOKUP(pesele__29[[#This Row],[miesiac]],$I$3:$J$14, 2, 0)</f>
        <v>styczeń</v>
      </c>
    </row>
    <row r="126" spans="1:7" x14ac:dyDescent="0.35">
      <c r="A126" s="1" t="s">
        <v>757</v>
      </c>
      <c r="B126" s="1" t="s">
        <v>204</v>
      </c>
      <c r="C126" s="1" t="s">
        <v>205</v>
      </c>
      <c r="D126" s="1" t="str">
        <f>IF(MOD(MID(pesele__29[[#This Row],[PESEL]], 10, 1), 2) = 0, "k", "m")</f>
        <v>k</v>
      </c>
      <c r="E126" s="1" t="str">
        <f>MID(pesele__29[[#This Row],[PESEL]], 3, 2)</f>
        <v>21</v>
      </c>
      <c r="F126" s="10">
        <f>IF(pesele__29[[#This Row],[numer miesiaca]]*1 &gt; 12, pesele__29[[#This Row],[numer miesiaca]]*1-20, pesele__29[[#This Row],[numer miesiaca]]*1)</f>
        <v>1</v>
      </c>
      <c r="G126" s="1" t="str">
        <f>VLOOKUP(pesele__29[[#This Row],[miesiac]],$I$3:$J$14, 2, 0)</f>
        <v>styczeń</v>
      </c>
    </row>
    <row r="127" spans="1:7" x14ac:dyDescent="0.35">
      <c r="A127" s="1" t="s">
        <v>758</v>
      </c>
      <c r="B127" s="1" t="s">
        <v>206</v>
      </c>
      <c r="C127" s="1" t="s">
        <v>126</v>
      </c>
      <c r="D127" s="1" t="str">
        <f>IF(MOD(MID(pesele__29[[#This Row],[PESEL]], 10, 1), 2) = 0, "k", "m")</f>
        <v>m</v>
      </c>
      <c r="E127" s="1" t="str">
        <f>MID(pesele__29[[#This Row],[PESEL]], 3, 2)</f>
        <v>21</v>
      </c>
      <c r="F127" s="10">
        <f>IF(pesele__29[[#This Row],[numer miesiaca]]*1 &gt; 12, pesele__29[[#This Row],[numer miesiaca]]*1-20, pesele__29[[#This Row],[numer miesiaca]]*1)</f>
        <v>1</v>
      </c>
      <c r="G127" s="1" t="str">
        <f>VLOOKUP(pesele__29[[#This Row],[miesiac]],$I$3:$J$14, 2, 0)</f>
        <v>styczeń</v>
      </c>
    </row>
    <row r="128" spans="1:7" x14ac:dyDescent="0.35">
      <c r="A128" s="1" t="s">
        <v>759</v>
      </c>
      <c r="B128" s="1" t="s">
        <v>207</v>
      </c>
      <c r="C128" s="1" t="s">
        <v>208</v>
      </c>
      <c r="D128" s="1" t="str">
        <f>IF(MOD(MID(pesele__29[[#This Row],[PESEL]], 10, 1), 2) = 0, "k", "m")</f>
        <v>k</v>
      </c>
      <c r="E128" s="1" t="str">
        <f>MID(pesele__29[[#This Row],[PESEL]], 3, 2)</f>
        <v>21</v>
      </c>
      <c r="F128" s="10">
        <f>IF(pesele__29[[#This Row],[numer miesiaca]]*1 &gt; 12, pesele__29[[#This Row],[numer miesiaca]]*1-20, pesele__29[[#This Row],[numer miesiaca]]*1)</f>
        <v>1</v>
      </c>
      <c r="G128" s="1" t="str">
        <f>VLOOKUP(pesele__29[[#This Row],[miesiac]],$I$3:$J$14, 2, 0)</f>
        <v>styczeń</v>
      </c>
    </row>
    <row r="129" spans="1:7" x14ac:dyDescent="0.35">
      <c r="A129" s="1" t="s">
        <v>760</v>
      </c>
      <c r="B129" s="1" t="s">
        <v>209</v>
      </c>
      <c r="C129" s="1" t="s">
        <v>12</v>
      </c>
      <c r="D129" s="1" t="str">
        <f>IF(MOD(MID(pesele__29[[#This Row],[PESEL]], 10, 1), 2) = 0, "k", "m")</f>
        <v>m</v>
      </c>
      <c r="E129" s="1" t="str">
        <f>MID(pesele__29[[#This Row],[PESEL]], 3, 2)</f>
        <v>21</v>
      </c>
      <c r="F129" s="10">
        <f>IF(pesele__29[[#This Row],[numer miesiaca]]*1 &gt; 12, pesele__29[[#This Row],[numer miesiaca]]*1-20, pesele__29[[#This Row],[numer miesiaca]]*1)</f>
        <v>1</v>
      </c>
      <c r="G129" s="1" t="str">
        <f>VLOOKUP(pesele__29[[#This Row],[miesiac]],$I$3:$J$14, 2, 0)</f>
        <v>styczeń</v>
      </c>
    </row>
    <row r="130" spans="1:7" x14ac:dyDescent="0.35">
      <c r="A130" s="1" t="s">
        <v>761</v>
      </c>
      <c r="B130" s="1" t="s">
        <v>210</v>
      </c>
      <c r="C130" s="1" t="s">
        <v>211</v>
      </c>
      <c r="D130" s="1" t="str">
        <f>IF(MOD(MID(pesele__29[[#This Row],[PESEL]], 10, 1), 2) = 0, "k", "m")</f>
        <v>k</v>
      </c>
      <c r="E130" s="1" t="str">
        <f>MID(pesele__29[[#This Row],[PESEL]], 3, 2)</f>
        <v>21</v>
      </c>
      <c r="F130" s="10">
        <f>IF(pesele__29[[#This Row],[numer miesiaca]]*1 &gt; 12, pesele__29[[#This Row],[numer miesiaca]]*1-20, pesele__29[[#This Row],[numer miesiaca]]*1)</f>
        <v>1</v>
      </c>
      <c r="G130" s="1" t="str">
        <f>VLOOKUP(pesele__29[[#This Row],[miesiac]],$I$3:$J$14, 2, 0)</f>
        <v>styczeń</v>
      </c>
    </row>
    <row r="131" spans="1:7" x14ac:dyDescent="0.35">
      <c r="A131" s="1" t="s">
        <v>762</v>
      </c>
      <c r="B131" s="1" t="s">
        <v>212</v>
      </c>
      <c r="C131" s="1" t="s">
        <v>70</v>
      </c>
      <c r="D131" s="1" t="str">
        <f>IF(MOD(MID(pesele__29[[#This Row],[PESEL]], 10, 1), 2) = 0, "k", "m")</f>
        <v>m</v>
      </c>
      <c r="E131" s="1" t="str">
        <f>MID(pesele__29[[#This Row],[PESEL]], 3, 2)</f>
        <v>21</v>
      </c>
      <c r="F131" s="10">
        <f>IF(pesele__29[[#This Row],[numer miesiaca]]*1 &gt; 12, pesele__29[[#This Row],[numer miesiaca]]*1-20, pesele__29[[#This Row],[numer miesiaca]]*1)</f>
        <v>1</v>
      </c>
      <c r="G131" s="1" t="str">
        <f>VLOOKUP(pesele__29[[#This Row],[miesiac]],$I$3:$J$14, 2, 0)</f>
        <v>styczeń</v>
      </c>
    </row>
    <row r="132" spans="1:7" x14ac:dyDescent="0.35">
      <c r="A132" s="1" t="s">
        <v>763</v>
      </c>
      <c r="B132" s="1" t="s">
        <v>213</v>
      </c>
      <c r="C132" s="1" t="s">
        <v>214</v>
      </c>
      <c r="D132" s="1" t="str">
        <f>IF(MOD(MID(pesele__29[[#This Row],[PESEL]], 10, 1), 2) = 0, "k", "m")</f>
        <v>k</v>
      </c>
      <c r="E132" s="1" t="str">
        <f>MID(pesele__29[[#This Row],[PESEL]], 3, 2)</f>
        <v>21</v>
      </c>
      <c r="F132" s="10">
        <f>IF(pesele__29[[#This Row],[numer miesiaca]]*1 &gt; 12, pesele__29[[#This Row],[numer miesiaca]]*1-20, pesele__29[[#This Row],[numer miesiaca]]*1)</f>
        <v>1</v>
      </c>
      <c r="G132" s="1" t="str">
        <f>VLOOKUP(pesele__29[[#This Row],[miesiac]],$I$3:$J$14, 2, 0)</f>
        <v>styczeń</v>
      </c>
    </row>
    <row r="133" spans="1:7" x14ac:dyDescent="0.35">
      <c r="A133" s="1" t="s">
        <v>764</v>
      </c>
      <c r="B133" s="1" t="s">
        <v>215</v>
      </c>
      <c r="C133" s="1" t="s">
        <v>216</v>
      </c>
      <c r="D133" s="1" t="str">
        <f>IF(MOD(MID(pesele__29[[#This Row],[PESEL]], 10, 1), 2) = 0, "k", "m")</f>
        <v>k</v>
      </c>
      <c r="E133" s="1" t="str">
        <f>MID(pesele__29[[#This Row],[PESEL]], 3, 2)</f>
        <v>21</v>
      </c>
      <c r="F133" s="10">
        <f>IF(pesele__29[[#This Row],[numer miesiaca]]*1 &gt; 12, pesele__29[[#This Row],[numer miesiaca]]*1-20, pesele__29[[#This Row],[numer miesiaca]]*1)</f>
        <v>1</v>
      </c>
      <c r="G133" s="1" t="str">
        <f>VLOOKUP(pesele__29[[#This Row],[miesiac]],$I$3:$J$14, 2, 0)</f>
        <v>styczeń</v>
      </c>
    </row>
    <row r="134" spans="1:7" x14ac:dyDescent="0.35">
      <c r="A134" s="1" t="s">
        <v>765</v>
      </c>
      <c r="B134" s="1" t="s">
        <v>217</v>
      </c>
      <c r="C134" s="1" t="s">
        <v>218</v>
      </c>
      <c r="D134" s="1" t="str">
        <f>IF(MOD(MID(pesele__29[[#This Row],[PESEL]], 10, 1), 2) = 0, "k", "m")</f>
        <v>k</v>
      </c>
      <c r="E134" s="1" t="str">
        <f>MID(pesele__29[[#This Row],[PESEL]], 3, 2)</f>
        <v>21</v>
      </c>
      <c r="F134" s="10">
        <f>IF(pesele__29[[#This Row],[numer miesiaca]]*1 &gt; 12, pesele__29[[#This Row],[numer miesiaca]]*1-20, pesele__29[[#This Row],[numer miesiaca]]*1)</f>
        <v>1</v>
      </c>
      <c r="G134" s="1" t="str">
        <f>VLOOKUP(pesele__29[[#This Row],[miesiac]],$I$3:$J$14, 2, 0)</f>
        <v>styczeń</v>
      </c>
    </row>
    <row r="135" spans="1:7" x14ac:dyDescent="0.35">
      <c r="A135" s="1" t="s">
        <v>766</v>
      </c>
      <c r="B135" s="1" t="s">
        <v>219</v>
      </c>
      <c r="C135" s="1" t="s">
        <v>58</v>
      </c>
      <c r="D135" s="1" t="str">
        <f>IF(MOD(MID(pesele__29[[#This Row],[PESEL]], 10, 1), 2) = 0, "k", "m")</f>
        <v>k</v>
      </c>
      <c r="E135" s="1" t="str">
        <f>MID(pesele__29[[#This Row],[PESEL]], 3, 2)</f>
        <v>21</v>
      </c>
      <c r="F135" s="10">
        <f>IF(pesele__29[[#This Row],[numer miesiaca]]*1 &gt; 12, pesele__29[[#This Row],[numer miesiaca]]*1-20, pesele__29[[#This Row],[numer miesiaca]]*1)</f>
        <v>1</v>
      </c>
      <c r="G135" s="1" t="str">
        <f>VLOOKUP(pesele__29[[#This Row],[miesiac]],$I$3:$J$14, 2, 0)</f>
        <v>styczeń</v>
      </c>
    </row>
    <row r="136" spans="1:7" x14ac:dyDescent="0.35">
      <c r="A136" s="1" t="s">
        <v>767</v>
      </c>
      <c r="B136" s="1" t="s">
        <v>220</v>
      </c>
      <c r="C136" s="1" t="s">
        <v>221</v>
      </c>
      <c r="D136" s="1" t="str">
        <f>IF(MOD(MID(pesele__29[[#This Row],[PESEL]], 10, 1), 2) = 0, "k", "m")</f>
        <v>m</v>
      </c>
      <c r="E136" s="1" t="str">
        <f>MID(pesele__29[[#This Row],[PESEL]], 3, 2)</f>
        <v>21</v>
      </c>
      <c r="F136" s="10">
        <f>IF(pesele__29[[#This Row],[numer miesiaca]]*1 &gt; 12, pesele__29[[#This Row],[numer miesiaca]]*1-20, pesele__29[[#This Row],[numer miesiaca]]*1)</f>
        <v>1</v>
      </c>
      <c r="G136" s="1" t="str">
        <f>VLOOKUP(pesele__29[[#This Row],[miesiac]],$I$3:$J$14, 2, 0)</f>
        <v>styczeń</v>
      </c>
    </row>
    <row r="137" spans="1:7" x14ac:dyDescent="0.35">
      <c r="A137" s="1" t="s">
        <v>768</v>
      </c>
      <c r="B137" s="1" t="s">
        <v>222</v>
      </c>
      <c r="C137" s="1" t="s">
        <v>223</v>
      </c>
      <c r="D137" s="1" t="str">
        <f>IF(MOD(MID(pesele__29[[#This Row],[PESEL]], 10, 1), 2) = 0, "k", "m")</f>
        <v>k</v>
      </c>
      <c r="E137" s="1" t="str">
        <f>MID(pesele__29[[#This Row],[PESEL]], 3, 2)</f>
        <v>21</v>
      </c>
      <c r="F137" s="10">
        <f>IF(pesele__29[[#This Row],[numer miesiaca]]*1 &gt; 12, pesele__29[[#This Row],[numer miesiaca]]*1-20, pesele__29[[#This Row],[numer miesiaca]]*1)</f>
        <v>1</v>
      </c>
      <c r="G137" s="1" t="str">
        <f>VLOOKUP(pesele__29[[#This Row],[miesiac]],$I$3:$J$14, 2, 0)</f>
        <v>styczeń</v>
      </c>
    </row>
    <row r="138" spans="1:7" x14ac:dyDescent="0.35">
      <c r="A138" s="1" t="s">
        <v>769</v>
      </c>
      <c r="B138" s="1" t="s">
        <v>224</v>
      </c>
      <c r="C138" s="1" t="s">
        <v>214</v>
      </c>
      <c r="D138" s="1" t="str">
        <f>IF(MOD(MID(pesele__29[[#This Row],[PESEL]], 10, 1), 2) = 0, "k", "m")</f>
        <v>k</v>
      </c>
      <c r="E138" s="1" t="str">
        <f>MID(pesele__29[[#This Row],[PESEL]], 3, 2)</f>
        <v>21</v>
      </c>
      <c r="F138" s="10">
        <f>IF(pesele__29[[#This Row],[numer miesiaca]]*1 &gt; 12, pesele__29[[#This Row],[numer miesiaca]]*1-20, pesele__29[[#This Row],[numer miesiaca]]*1)</f>
        <v>1</v>
      </c>
      <c r="G138" s="1" t="str">
        <f>VLOOKUP(pesele__29[[#This Row],[miesiac]],$I$3:$J$14, 2, 0)</f>
        <v>styczeń</v>
      </c>
    </row>
    <row r="139" spans="1:7" x14ac:dyDescent="0.35">
      <c r="A139" s="1" t="s">
        <v>770</v>
      </c>
      <c r="B139" s="1" t="s">
        <v>225</v>
      </c>
      <c r="C139" s="1" t="s">
        <v>121</v>
      </c>
      <c r="D139" s="1" t="str">
        <f>IF(MOD(MID(pesele__29[[#This Row],[PESEL]], 10, 1), 2) = 0, "k", "m")</f>
        <v>k</v>
      </c>
      <c r="E139" s="1" t="str">
        <f>MID(pesele__29[[#This Row],[PESEL]], 3, 2)</f>
        <v>21</v>
      </c>
      <c r="F139" s="10">
        <f>IF(pesele__29[[#This Row],[numer miesiaca]]*1 &gt; 12, pesele__29[[#This Row],[numer miesiaca]]*1-20, pesele__29[[#This Row],[numer miesiaca]]*1)</f>
        <v>1</v>
      </c>
      <c r="G139" s="1" t="str">
        <f>VLOOKUP(pesele__29[[#This Row],[miesiac]],$I$3:$J$14, 2, 0)</f>
        <v>styczeń</v>
      </c>
    </row>
    <row r="140" spans="1:7" x14ac:dyDescent="0.35">
      <c r="A140" s="1" t="s">
        <v>771</v>
      </c>
      <c r="B140" s="1" t="s">
        <v>226</v>
      </c>
      <c r="C140" s="1" t="s">
        <v>193</v>
      </c>
      <c r="D140" s="1" t="str">
        <f>IF(MOD(MID(pesele__29[[#This Row],[PESEL]], 10, 1), 2) = 0, "k", "m")</f>
        <v>k</v>
      </c>
      <c r="E140" s="1" t="str">
        <f>MID(pesele__29[[#This Row],[PESEL]], 3, 2)</f>
        <v>21</v>
      </c>
      <c r="F140" s="10">
        <f>IF(pesele__29[[#This Row],[numer miesiaca]]*1 &gt; 12, pesele__29[[#This Row],[numer miesiaca]]*1-20, pesele__29[[#This Row],[numer miesiaca]]*1)</f>
        <v>1</v>
      </c>
      <c r="G140" s="1" t="str">
        <f>VLOOKUP(pesele__29[[#This Row],[miesiac]],$I$3:$J$14, 2, 0)</f>
        <v>styczeń</v>
      </c>
    </row>
    <row r="141" spans="1:7" x14ac:dyDescent="0.35">
      <c r="A141" s="1" t="s">
        <v>772</v>
      </c>
      <c r="B141" s="1" t="s">
        <v>227</v>
      </c>
      <c r="C141" s="1" t="s">
        <v>70</v>
      </c>
      <c r="D141" s="1" t="str">
        <f>IF(MOD(MID(pesele__29[[#This Row],[PESEL]], 10, 1), 2) = 0, "k", "m")</f>
        <v>m</v>
      </c>
      <c r="E141" s="1" t="str">
        <f>MID(pesele__29[[#This Row],[PESEL]], 3, 2)</f>
        <v>21</v>
      </c>
      <c r="F141" s="10">
        <f>IF(pesele__29[[#This Row],[numer miesiaca]]*1 &gt; 12, pesele__29[[#This Row],[numer miesiaca]]*1-20, pesele__29[[#This Row],[numer miesiaca]]*1)</f>
        <v>1</v>
      </c>
      <c r="G141" s="1" t="str">
        <f>VLOOKUP(pesele__29[[#This Row],[miesiac]],$I$3:$J$14, 2, 0)</f>
        <v>styczeń</v>
      </c>
    </row>
    <row r="142" spans="1:7" x14ac:dyDescent="0.35">
      <c r="A142" s="1" t="s">
        <v>773</v>
      </c>
      <c r="B142" s="1" t="s">
        <v>228</v>
      </c>
      <c r="C142" s="1" t="s">
        <v>117</v>
      </c>
      <c r="D142" s="1" t="str">
        <f>IF(MOD(MID(pesele__29[[#This Row],[PESEL]], 10, 1), 2) = 0, "k", "m")</f>
        <v>k</v>
      </c>
      <c r="E142" s="1" t="str">
        <f>MID(pesele__29[[#This Row],[PESEL]], 3, 2)</f>
        <v>21</v>
      </c>
      <c r="F142" s="10">
        <f>IF(pesele__29[[#This Row],[numer miesiaca]]*1 &gt; 12, pesele__29[[#This Row],[numer miesiaca]]*1-20, pesele__29[[#This Row],[numer miesiaca]]*1)</f>
        <v>1</v>
      </c>
      <c r="G142" s="1" t="str">
        <f>VLOOKUP(pesele__29[[#This Row],[miesiac]],$I$3:$J$14, 2, 0)</f>
        <v>styczeń</v>
      </c>
    </row>
    <row r="143" spans="1:7" x14ac:dyDescent="0.35">
      <c r="A143" s="1" t="s">
        <v>774</v>
      </c>
      <c r="B143" s="1" t="s">
        <v>228</v>
      </c>
      <c r="C143" s="1" t="s">
        <v>229</v>
      </c>
      <c r="D143" s="1" t="str">
        <f>IF(MOD(MID(pesele__29[[#This Row],[PESEL]], 10, 1), 2) = 0, "k", "m")</f>
        <v>k</v>
      </c>
      <c r="E143" s="1" t="str">
        <f>MID(pesele__29[[#This Row],[PESEL]], 3, 2)</f>
        <v>21</v>
      </c>
      <c r="F143" s="10">
        <f>IF(pesele__29[[#This Row],[numer miesiaca]]*1 &gt; 12, pesele__29[[#This Row],[numer miesiaca]]*1-20, pesele__29[[#This Row],[numer miesiaca]]*1)</f>
        <v>1</v>
      </c>
      <c r="G143" s="1" t="str">
        <f>VLOOKUP(pesele__29[[#This Row],[miesiac]],$I$3:$J$14, 2, 0)</f>
        <v>styczeń</v>
      </c>
    </row>
    <row r="144" spans="1:7" x14ac:dyDescent="0.35">
      <c r="A144" s="1" t="s">
        <v>775</v>
      </c>
      <c r="B144" s="1" t="s">
        <v>230</v>
      </c>
      <c r="C144" s="1" t="s">
        <v>104</v>
      </c>
      <c r="D144" s="1" t="str">
        <f>IF(MOD(MID(pesele__29[[#This Row],[PESEL]], 10, 1), 2) = 0, "k", "m")</f>
        <v>m</v>
      </c>
      <c r="E144" s="1" t="str">
        <f>MID(pesele__29[[#This Row],[PESEL]], 3, 2)</f>
        <v>21</v>
      </c>
      <c r="F144" s="10">
        <f>IF(pesele__29[[#This Row],[numer miesiaca]]*1 &gt; 12, pesele__29[[#This Row],[numer miesiaca]]*1-20, pesele__29[[#This Row],[numer miesiaca]]*1)</f>
        <v>1</v>
      </c>
      <c r="G144" s="1" t="str">
        <f>VLOOKUP(pesele__29[[#This Row],[miesiac]],$I$3:$J$14, 2, 0)</f>
        <v>styczeń</v>
      </c>
    </row>
    <row r="145" spans="1:7" x14ac:dyDescent="0.35">
      <c r="A145" s="1" t="s">
        <v>776</v>
      </c>
      <c r="B145" s="1" t="s">
        <v>231</v>
      </c>
      <c r="C145" s="1" t="s">
        <v>232</v>
      </c>
      <c r="D145" s="1" t="str">
        <f>IF(MOD(MID(pesele__29[[#This Row],[PESEL]], 10, 1), 2) = 0, "k", "m")</f>
        <v>m</v>
      </c>
      <c r="E145" s="1" t="str">
        <f>MID(pesele__29[[#This Row],[PESEL]], 3, 2)</f>
        <v>21</v>
      </c>
      <c r="F145" s="10">
        <f>IF(pesele__29[[#This Row],[numer miesiaca]]*1 &gt; 12, pesele__29[[#This Row],[numer miesiaca]]*1-20, pesele__29[[#This Row],[numer miesiaca]]*1)</f>
        <v>1</v>
      </c>
      <c r="G145" s="1" t="str">
        <f>VLOOKUP(pesele__29[[#This Row],[miesiac]],$I$3:$J$14, 2, 0)</f>
        <v>styczeń</v>
      </c>
    </row>
    <row r="146" spans="1:7" x14ac:dyDescent="0.35">
      <c r="A146" s="1" t="s">
        <v>777</v>
      </c>
      <c r="B146" s="1" t="s">
        <v>233</v>
      </c>
      <c r="C146" s="1" t="s">
        <v>234</v>
      </c>
      <c r="D146" s="1" t="str">
        <f>IF(MOD(MID(pesele__29[[#This Row],[PESEL]], 10, 1), 2) = 0, "k", "m")</f>
        <v>m</v>
      </c>
      <c r="E146" s="1" t="str">
        <f>MID(pesele__29[[#This Row],[PESEL]], 3, 2)</f>
        <v>21</v>
      </c>
      <c r="F146" s="10">
        <f>IF(pesele__29[[#This Row],[numer miesiaca]]*1 &gt; 12, pesele__29[[#This Row],[numer miesiaca]]*1-20, pesele__29[[#This Row],[numer miesiaca]]*1)</f>
        <v>1</v>
      </c>
      <c r="G146" s="1" t="str">
        <f>VLOOKUP(pesele__29[[#This Row],[miesiac]],$I$3:$J$14, 2, 0)</f>
        <v>styczeń</v>
      </c>
    </row>
    <row r="147" spans="1:7" x14ac:dyDescent="0.35">
      <c r="A147" s="1" t="s">
        <v>778</v>
      </c>
      <c r="B147" s="1" t="s">
        <v>235</v>
      </c>
      <c r="C147" s="1" t="s">
        <v>236</v>
      </c>
      <c r="D147" s="1" t="str">
        <f>IF(MOD(MID(pesele__29[[#This Row],[PESEL]], 10, 1), 2) = 0, "k", "m")</f>
        <v>k</v>
      </c>
      <c r="E147" s="1" t="str">
        <f>MID(pesele__29[[#This Row],[PESEL]], 3, 2)</f>
        <v>21</v>
      </c>
      <c r="F147" s="10">
        <f>IF(pesele__29[[#This Row],[numer miesiaca]]*1 &gt; 12, pesele__29[[#This Row],[numer miesiaca]]*1-20, pesele__29[[#This Row],[numer miesiaca]]*1)</f>
        <v>1</v>
      </c>
      <c r="G147" s="1" t="str">
        <f>VLOOKUP(pesele__29[[#This Row],[miesiac]],$I$3:$J$14, 2, 0)</f>
        <v>styczeń</v>
      </c>
    </row>
    <row r="148" spans="1:7" x14ac:dyDescent="0.35">
      <c r="A148" s="1" t="s">
        <v>779</v>
      </c>
      <c r="B148" s="1" t="s">
        <v>237</v>
      </c>
      <c r="C148" s="1" t="s">
        <v>44</v>
      </c>
      <c r="D148" s="1" t="str">
        <f>IF(MOD(MID(pesele__29[[#This Row],[PESEL]], 10, 1), 2) = 0, "k", "m")</f>
        <v>k</v>
      </c>
      <c r="E148" s="1" t="str">
        <f>MID(pesele__29[[#This Row],[PESEL]], 3, 2)</f>
        <v>21</v>
      </c>
      <c r="F148" s="10">
        <f>IF(pesele__29[[#This Row],[numer miesiaca]]*1 &gt; 12, pesele__29[[#This Row],[numer miesiaca]]*1-20, pesele__29[[#This Row],[numer miesiaca]]*1)</f>
        <v>1</v>
      </c>
      <c r="G148" s="1" t="str">
        <f>VLOOKUP(pesele__29[[#This Row],[miesiac]],$I$3:$J$14, 2, 0)</f>
        <v>styczeń</v>
      </c>
    </row>
    <row r="149" spans="1:7" x14ac:dyDescent="0.35">
      <c r="A149" s="1" t="s">
        <v>780</v>
      </c>
      <c r="B149" s="1" t="s">
        <v>238</v>
      </c>
      <c r="C149" s="1" t="s">
        <v>134</v>
      </c>
      <c r="D149" s="1" t="str">
        <f>IF(MOD(MID(pesele__29[[#This Row],[PESEL]], 10, 1), 2) = 0, "k", "m")</f>
        <v>k</v>
      </c>
      <c r="E149" s="1" t="str">
        <f>MID(pesele__29[[#This Row],[PESEL]], 3, 2)</f>
        <v>21</v>
      </c>
      <c r="F149" s="10">
        <f>IF(pesele__29[[#This Row],[numer miesiaca]]*1 &gt; 12, pesele__29[[#This Row],[numer miesiaca]]*1-20, pesele__29[[#This Row],[numer miesiaca]]*1)</f>
        <v>1</v>
      </c>
      <c r="G149" s="1" t="str">
        <f>VLOOKUP(pesele__29[[#This Row],[miesiac]],$I$3:$J$14, 2, 0)</f>
        <v>styczeń</v>
      </c>
    </row>
    <row r="150" spans="1:7" x14ac:dyDescent="0.35">
      <c r="A150" s="1" t="s">
        <v>781</v>
      </c>
      <c r="B150" s="1" t="s">
        <v>239</v>
      </c>
      <c r="C150" s="1" t="s">
        <v>150</v>
      </c>
      <c r="D150" s="1" t="str">
        <f>IF(MOD(MID(pesele__29[[#This Row],[PESEL]], 10, 1), 2) = 0, "k", "m")</f>
        <v>k</v>
      </c>
      <c r="E150" s="1" t="str">
        <f>MID(pesele__29[[#This Row],[PESEL]], 3, 2)</f>
        <v>21</v>
      </c>
      <c r="F150" s="10">
        <f>IF(pesele__29[[#This Row],[numer miesiaca]]*1 &gt; 12, pesele__29[[#This Row],[numer miesiaca]]*1-20, pesele__29[[#This Row],[numer miesiaca]]*1)</f>
        <v>1</v>
      </c>
      <c r="G150" s="1" t="str">
        <f>VLOOKUP(pesele__29[[#This Row],[miesiac]],$I$3:$J$14, 2, 0)</f>
        <v>styczeń</v>
      </c>
    </row>
    <row r="151" spans="1:7" x14ac:dyDescent="0.35">
      <c r="A151" s="1" t="s">
        <v>782</v>
      </c>
      <c r="B151" s="1" t="s">
        <v>240</v>
      </c>
      <c r="C151" s="1" t="s">
        <v>218</v>
      </c>
      <c r="D151" s="1" t="str">
        <f>IF(MOD(MID(pesele__29[[#This Row],[PESEL]], 10, 1), 2) = 0, "k", "m")</f>
        <v>k</v>
      </c>
      <c r="E151" s="1" t="str">
        <f>MID(pesele__29[[#This Row],[PESEL]], 3, 2)</f>
        <v>21</v>
      </c>
      <c r="F151" s="10">
        <f>IF(pesele__29[[#This Row],[numer miesiaca]]*1 &gt; 12, pesele__29[[#This Row],[numer miesiaca]]*1-20, pesele__29[[#This Row],[numer miesiaca]]*1)</f>
        <v>1</v>
      </c>
      <c r="G151" s="1" t="str">
        <f>VLOOKUP(pesele__29[[#This Row],[miesiac]],$I$3:$J$14, 2, 0)</f>
        <v>styczeń</v>
      </c>
    </row>
    <row r="152" spans="1:7" x14ac:dyDescent="0.35">
      <c r="A152" s="1" t="s">
        <v>783</v>
      </c>
      <c r="B152" s="1" t="s">
        <v>241</v>
      </c>
      <c r="C152" s="1" t="s">
        <v>242</v>
      </c>
      <c r="D152" s="1" t="str">
        <f>IF(MOD(MID(pesele__29[[#This Row],[PESEL]], 10, 1), 2) = 0, "k", "m")</f>
        <v>k</v>
      </c>
      <c r="E152" s="1" t="str">
        <f>MID(pesele__29[[#This Row],[PESEL]], 3, 2)</f>
        <v>21</v>
      </c>
      <c r="F152" s="10">
        <f>IF(pesele__29[[#This Row],[numer miesiaca]]*1 &gt; 12, pesele__29[[#This Row],[numer miesiaca]]*1-20, pesele__29[[#This Row],[numer miesiaca]]*1)</f>
        <v>1</v>
      </c>
      <c r="G152" s="1" t="str">
        <f>VLOOKUP(pesele__29[[#This Row],[miesiac]],$I$3:$J$14, 2, 0)</f>
        <v>styczeń</v>
      </c>
    </row>
    <row r="153" spans="1:7" x14ac:dyDescent="0.35">
      <c r="A153" s="1" t="s">
        <v>784</v>
      </c>
      <c r="B153" s="1" t="s">
        <v>241</v>
      </c>
      <c r="C153" s="1" t="s">
        <v>243</v>
      </c>
      <c r="D153" s="1" t="str">
        <f>IF(MOD(MID(pesele__29[[#This Row],[PESEL]], 10, 1), 2) = 0, "k", "m")</f>
        <v>k</v>
      </c>
      <c r="E153" s="1" t="str">
        <f>MID(pesele__29[[#This Row],[PESEL]], 3, 2)</f>
        <v>21</v>
      </c>
      <c r="F153" s="10">
        <f>IF(pesele__29[[#This Row],[numer miesiaca]]*1 &gt; 12, pesele__29[[#This Row],[numer miesiaca]]*1-20, pesele__29[[#This Row],[numer miesiaca]]*1)</f>
        <v>1</v>
      </c>
      <c r="G153" s="1" t="str">
        <f>VLOOKUP(pesele__29[[#This Row],[miesiac]],$I$3:$J$14, 2, 0)</f>
        <v>styczeń</v>
      </c>
    </row>
    <row r="154" spans="1:7" x14ac:dyDescent="0.35">
      <c r="A154" s="1" t="s">
        <v>785</v>
      </c>
      <c r="B154" s="1" t="s">
        <v>244</v>
      </c>
      <c r="C154" s="1" t="s">
        <v>242</v>
      </c>
      <c r="D154" s="1" t="str">
        <f>IF(MOD(MID(pesele__29[[#This Row],[PESEL]], 10, 1), 2) = 0, "k", "m")</f>
        <v>k</v>
      </c>
      <c r="E154" s="1" t="str">
        <f>MID(pesele__29[[#This Row],[PESEL]], 3, 2)</f>
        <v>21</v>
      </c>
      <c r="F154" s="10">
        <f>IF(pesele__29[[#This Row],[numer miesiaca]]*1 &gt; 12, pesele__29[[#This Row],[numer miesiaca]]*1-20, pesele__29[[#This Row],[numer miesiaca]]*1)</f>
        <v>1</v>
      </c>
      <c r="G154" s="1" t="str">
        <f>VLOOKUP(pesele__29[[#This Row],[miesiac]],$I$3:$J$14, 2, 0)</f>
        <v>styczeń</v>
      </c>
    </row>
    <row r="155" spans="1:7" x14ac:dyDescent="0.35">
      <c r="A155" s="1" t="s">
        <v>786</v>
      </c>
      <c r="B155" s="1" t="s">
        <v>245</v>
      </c>
      <c r="C155" s="1" t="s">
        <v>246</v>
      </c>
      <c r="D155" s="1" t="str">
        <f>IF(MOD(MID(pesele__29[[#This Row],[PESEL]], 10, 1), 2) = 0, "k", "m")</f>
        <v>k</v>
      </c>
      <c r="E155" s="1" t="str">
        <f>MID(pesele__29[[#This Row],[PESEL]], 3, 2)</f>
        <v>22</v>
      </c>
      <c r="F155" s="10">
        <f>IF(pesele__29[[#This Row],[numer miesiaca]]*1 &gt; 12, pesele__29[[#This Row],[numer miesiaca]]*1-20, pesele__29[[#This Row],[numer miesiaca]]*1)</f>
        <v>2</v>
      </c>
      <c r="G155" s="1" t="str">
        <f>VLOOKUP(pesele__29[[#This Row],[miesiac]],$I$3:$J$14, 2, 0)</f>
        <v xml:space="preserve">luty </v>
      </c>
    </row>
    <row r="156" spans="1:7" x14ac:dyDescent="0.35">
      <c r="A156" s="1" t="s">
        <v>787</v>
      </c>
      <c r="B156" s="1" t="s">
        <v>247</v>
      </c>
      <c r="C156" s="1" t="s">
        <v>211</v>
      </c>
      <c r="D156" s="1" t="str">
        <f>IF(MOD(MID(pesele__29[[#This Row],[PESEL]], 10, 1), 2) = 0, "k", "m")</f>
        <v>k</v>
      </c>
      <c r="E156" s="1" t="str">
        <f>MID(pesele__29[[#This Row],[PESEL]], 3, 2)</f>
        <v>22</v>
      </c>
      <c r="F156" s="10">
        <f>IF(pesele__29[[#This Row],[numer miesiaca]]*1 &gt; 12, pesele__29[[#This Row],[numer miesiaca]]*1-20, pesele__29[[#This Row],[numer miesiaca]]*1)</f>
        <v>2</v>
      </c>
      <c r="G156" s="1" t="str">
        <f>VLOOKUP(pesele__29[[#This Row],[miesiac]],$I$3:$J$14, 2, 0)</f>
        <v xml:space="preserve">luty </v>
      </c>
    </row>
    <row r="157" spans="1:7" x14ac:dyDescent="0.35">
      <c r="A157" s="1" t="s">
        <v>788</v>
      </c>
      <c r="B157" s="1" t="s">
        <v>151</v>
      </c>
      <c r="C157" s="1" t="s">
        <v>248</v>
      </c>
      <c r="D157" s="1" t="str">
        <f>IF(MOD(MID(pesele__29[[#This Row],[PESEL]], 10, 1), 2) = 0, "k", "m")</f>
        <v>k</v>
      </c>
      <c r="E157" s="1" t="str">
        <f>MID(pesele__29[[#This Row],[PESEL]], 3, 2)</f>
        <v>22</v>
      </c>
      <c r="F157" s="10">
        <f>IF(pesele__29[[#This Row],[numer miesiaca]]*1 &gt; 12, pesele__29[[#This Row],[numer miesiaca]]*1-20, pesele__29[[#This Row],[numer miesiaca]]*1)</f>
        <v>2</v>
      </c>
      <c r="G157" s="1" t="str">
        <f>VLOOKUP(pesele__29[[#This Row],[miesiac]],$I$3:$J$14, 2, 0)</f>
        <v xml:space="preserve">luty </v>
      </c>
    </row>
    <row r="158" spans="1:7" x14ac:dyDescent="0.35">
      <c r="A158" s="1" t="s">
        <v>789</v>
      </c>
      <c r="B158" s="1" t="s">
        <v>249</v>
      </c>
      <c r="C158" s="1" t="s">
        <v>51</v>
      </c>
      <c r="D158" s="1" t="str">
        <f>IF(MOD(MID(pesele__29[[#This Row],[PESEL]], 10, 1), 2) = 0, "k", "m")</f>
        <v>k</v>
      </c>
      <c r="E158" s="1" t="str">
        <f>MID(pesele__29[[#This Row],[PESEL]], 3, 2)</f>
        <v>22</v>
      </c>
      <c r="F158" s="10">
        <f>IF(pesele__29[[#This Row],[numer miesiaca]]*1 &gt; 12, pesele__29[[#This Row],[numer miesiaca]]*1-20, pesele__29[[#This Row],[numer miesiaca]]*1)</f>
        <v>2</v>
      </c>
      <c r="G158" s="1" t="str">
        <f>VLOOKUP(pesele__29[[#This Row],[miesiac]],$I$3:$J$14, 2, 0)</f>
        <v xml:space="preserve">luty </v>
      </c>
    </row>
    <row r="159" spans="1:7" x14ac:dyDescent="0.35">
      <c r="A159" s="1" t="s">
        <v>790</v>
      </c>
      <c r="B159" s="1" t="s">
        <v>250</v>
      </c>
      <c r="C159" s="1" t="s">
        <v>251</v>
      </c>
      <c r="D159" s="1" t="str">
        <f>IF(MOD(MID(pesele__29[[#This Row],[PESEL]], 10, 1), 2) = 0, "k", "m")</f>
        <v>k</v>
      </c>
      <c r="E159" s="1" t="str">
        <f>MID(pesele__29[[#This Row],[PESEL]], 3, 2)</f>
        <v>22</v>
      </c>
      <c r="F159" s="10">
        <f>IF(pesele__29[[#This Row],[numer miesiaca]]*1 &gt; 12, pesele__29[[#This Row],[numer miesiaca]]*1-20, pesele__29[[#This Row],[numer miesiaca]]*1)</f>
        <v>2</v>
      </c>
      <c r="G159" s="1" t="str">
        <f>VLOOKUP(pesele__29[[#This Row],[miesiac]],$I$3:$J$14, 2, 0)</f>
        <v xml:space="preserve">luty </v>
      </c>
    </row>
    <row r="160" spans="1:7" x14ac:dyDescent="0.35">
      <c r="A160" s="1" t="s">
        <v>791</v>
      </c>
      <c r="B160" s="1" t="s">
        <v>219</v>
      </c>
      <c r="C160" s="1" t="s">
        <v>229</v>
      </c>
      <c r="D160" s="1" t="str">
        <f>IF(MOD(MID(pesele__29[[#This Row],[PESEL]], 10, 1), 2) = 0, "k", "m")</f>
        <v>k</v>
      </c>
      <c r="E160" s="1" t="str">
        <f>MID(pesele__29[[#This Row],[PESEL]], 3, 2)</f>
        <v>22</v>
      </c>
      <c r="F160" s="10">
        <f>IF(pesele__29[[#This Row],[numer miesiaca]]*1 &gt; 12, pesele__29[[#This Row],[numer miesiaca]]*1-20, pesele__29[[#This Row],[numer miesiaca]]*1)</f>
        <v>2</v>
      </c>
      <c r="G160" s="1" t="str">
        <f>VLOOKUP(pesele__29[[#This Row],[miesiac]],$I$3:$J$14, 2, 0)</f>
        <v xml:space="preserve">luty </v>
      </c>
    </row>
    <row r="161" spans="1:7" x14ac:dyDescent="0.35">
      <c r="A161" s="1" t="s">
        <v>792</v>
      </c>
      <c r="B161" s="1" t="s">
        <v>252</v>
      </c>
      <c r="C161" s="1" t="s">
        <v>253</v>
      </c>
      <c r="D161" s="1" t="str">
        <f>IF(MOD(MID(pesele__29[[#This Row],[PESEL]], 10, 1), 2) = 0, "k", "m")</f>
        <v>k</v>
      </c>
      <c r="E161" s="1" t="str">
        <f>MID(pesele__29[[#This Row],[PESEL]], 3, 2)</f>
        <v>22</v>
      </c>
      <c r="F161" s="10">
        <f>IF(pesele__29[[#This Row],[numer miesiaca]]*1 &gt; 12, pesele__29[[#This Row],[numer miesiaca]]*1-20, pesele__29[[#This Row],[numer miesiaca]]*1)</f>
        <v>2</v>
      </c>
      <c r="G161" s="1" t="str">
        <f>VLOOKUP(pesele__29[[#This Row],[miesiac]],$I$3:$J$14, 2, 0)</f>
        <v xml:space="preserve">luty </v>
      </c>
    </row>
    <row r="162" spans="1:7" x14ac:dyDescent="0.35">
      <c r="A162" s="1" t="s">
        <v>793</v>
      </c>
      <c r="B162" s="1" t="s">
        <v>254</v>
      </c>
      <c r="C162" s="1" t="s">
        <v>255</v>
      </c>
      <c r="D162" s="1" t="str">
        <f>IF(MOD(MID(pesele__29[[#This Row],[PESEL]], 10, 1), 2) = 0, "k", "m")</f>
        <v>k</v>
      </c>
      <c r="E162" s="1" t="str">
        <f>MID(pesele__29[[#This Row],[PESEL]], 3, 2)</f>
        <v>22</v>
      </c>
      <c r="F162" s="10">
        <f>IF(pesele__29[[#This Row],[numer miesiaca]]*1 &gt; 12, pesele__29[[#This Row],[numer miesiaca]]*1-20, pesele__29[[#This Row],[numer miesiaca]]*1)</f>
        <v>2</v>
      </c>
      <c r="G162" s="1" t="str">
        <f>VLOOKUP(pesele__29[[#This Row],[miesiac]],$I$3:$J$14, 2, 0)</f>
        <v xml:space="preserve">luty </v>
      </c>
    </row>
    <row r="163" spans="1:7" x14ac:dyDescent="0.35">
      <c r="A163" s="1" t="s">
        <v>794</v>
      </c>
      <c r="B163" s="1" t="s">
        <v>256</v>
      </c>
      <c r="C163" s="1" t="s">
        <v>257</v>
      </c>
      <c r="D163" s="1" t="str">
        <f>IF(MOD(MID(pesele__29[[#This Row],[PESEL]], 10, 1), 2) = 0, "k", "m")</f>
        <v>k</v>
      </c>
      <c r="E163" s="1" t="str">
        <f>MID(pesele__29[[#This Row],[PESEL]], 3, 2)</f>
        <v>22</v>
      </c>
      <c r="F163" s="10">
        <f>IF(pesele__29[[#This Row],[numer miesiaca]]*1 &gt; 12, pesele__29[[#This Row],[numer miesiaca]]*1-20, pesele__29[[#This Row],[numer miesiaca]]*1)</f>
        <v>2</v>
      </c>
      <c r="G163" s="1" t="str">
        <f>VLOOKUP(pesele__29[[#This Row],[miesiac]],$I$3:$J$14, 2, 0)</f>
        <v xml:space="preserve">luty </v>
      </c>
    </row>
    <row r="164" spans="1:7" x14ac:dyDescent="0.35">
      <c r="A164" s="1" t="s">
        <v>795</v>
      </c>
      <c r="B164" s="1" t="s">
        <v>258</v>
      </c>
      <c r="C164" s="1" t="s">
        <v>185</v>
      </c>
      <c r="D164" s="1" t="str">
        <f>IF(MOD(MID(pesele__29[[#This Row],[PESEL]], 10, 1), 2) = 0, "k", "m")</f>
        <v>k</v>
      </c>
      <c r="E164" s="1" t="str">
        <f>MID(pesele__29[[#This Row],[PESEL]], 3, 2)</f>
        <v>22</v>
      </c>
      <c r="F164" s="10">
        <f>IF(pesele__29[[#This Row],[numer miesiaca]]*1 &gt; 12, pesele__29[[#This Row],[numer miesiaca]]*1-20, pesele__29[[#This Row],[numer miesiaca]]*1)</f>
        <v>2</v>
      </c>
      <c r="G164" s="1" t="str">
        <f>VLOOKUP(pesele__29[[#This Row],[miesiac]],$I$3:$J$14, 2, 0)</f>
        <v xml:space="preserve">luty </v>
      </c>
    </row>
    <row r="165" spans="1:7" x14ac:dyDescent="0.35">
      <c r="A165" s="1" t="s">
        <v>796</v>
      </c>
      <c r="B165" s="1" t="s">
        <v>259</v>
      </c>
      <c r="C165" s="1" t="s">
        <v>185</v>
      </c>
      <c r="D165" s="1" t="str">
        <f>IF(MOD(MID(pesele__29[[#This Row],[PESEL]], 10, 1), 2) = 0, "k", "m")</f>
        <v>k</v>
      </c>
      <c r="E165" s="1" t="str">
        <f>MID(pesele__29[[#This Row],[PESEL]], 3, 2)</f>
        <v>22</v>
      </c>
      <c r="F165" s="10">
        <f>IF(pesele__29[[#This Row],[numer miesiaca]]*1 &gt; 12, pesele__29[[#This Row],[numer miesiaca]]*1-20, pesele__29[[#This Row],[numer miesiaca]]*1)</f>
        <v>2</v>
      </c>
      <c r="G165" s="1" t="str">
        <f>VLOOKUP(pesele__29[[#This Row],[miesiac]],$I$3:$J$14, 2, 0)</f>
        <v xml:space="preserve">luty </v>
      </c>
    </row>
    <row r="166" spans="1:7" x14ac:dyDescent="0.35">
      <c r="A166" s="1" t="s">
        <v>797</v>
      </c>
      <c r="B166" s="1" t="s">
        <v>260</v>
      </c>
      <c r="C166" s="1" t="s">
        <v>229</v>
      </c>
      <c r="D166" s="1" t="str">
        <f>IF(MOD(MID(pesele__29[[#This Row],[PESEL]], 10, 1), 2) = 0, "k", "m")</f>
        <v>k</v>
      </c>
      <c r="E166" s="1" t="str">
        <f>MID(pesele__29[[#This Row],[PESEL]], 3, 2)</f>
        <v>22</v>
      </c>
      <c r="F166" s="10">
        <f>IF(pesele__29[[#This Row],[numer miesiaca]]*1 &gt; 12, pesele__29[[#This Row],[numer miesiaca]]*1-20, pesele__29[[#This Row],[numer miesiaca]]*1)</f>
        <v>2</v>
      </c>
      <c r="G166" s="1" t="str">
        <f>VLOOKUP(pesele__29[[#This Row],[miesiac]],$I$3:$J$14, 2, 0)</f>
        <v xml:space="preserve">luty </v>
      </c>
    </row>
    <row r="167" spans="1:7" x14ac:dyDescent="0.35">
      <c r="A167" s="1" t="s">
        <v>798</v>
      </c>
      <c r="B167" s="1" t="s">
        <v>261</v>
      </c>
      <c r="C167" s="1" t="s">
        <v>262</v>
      </c>
      <c r="D167" s="1" t="str">
        <f>IF(MOD(MID(pesele__29[[#This Row],[PESEL]], 10, 1), 2) = 0, "k", "m")</f>
        <v>k</v>
      </c>
      <c r="E167" s="1" t="str">
        <f>MID(pesele__29[[#This Row],[PESEL]], 3, 2)</f>
        <v>22</v>
      </c>
      <c r="F167" s="10">
        <f>IF(pesele__29[[#This Row],[numer miesiaca]]*1 &gt; 12, pesele__29[[#This Row],[numer miesiaca]]*1-20, pesele__29[[#This Row],[numer miesiaca]]*1)</f>
        <v>2</v>
      </c>
      <c r="G167" s="1" t="str">
        <f>VLOOKUP(pesele__29[[#This Row],[miesiac]],$I$3:$J$14, 2, 0)</f>
        <v xml:space="preserve">luty </v>
      </c>
    </row>
    <row r="168" spans="1:7" x14ac:dyDescent="0.35">
      <c r="A168" s="1" t="s">
        <v>799</v>
      </c>
      <c r="B168" s="1" t="s">
        <v>263</v>
      </c>
      <c r="C168" s="1" t="s">
        <v>257</v>
      </c>
      <c r="D168" s="1" t="str">
        <f>IF(MOD(MID(pesele__29[[#This Row],[PESEL]], 10, 1), 2) = 0, "k", "m")</f>
        <v>k</v>
      </c>
      <c r="E168" s="1" t="str">
        <f>MID(pesele__29[[#This Row],[PESEL]], 3, 2)</f>
        <v>22</v>
      </c>
      <c r="F168" s="10">
        <f>IF(pesele__29[[#This Row],[numer miesiaca]]*1 &gt; 12, pesele__29[[#This Row],[numer miesiaca]]*1-20, pesele__29[[#This Row],[numer miesiaca]]*1)</f>
        <v>2</v>
      </c>
      <c r="G168" s="1" t="str">
        <f>VLOOKUP(pesele__29[[#This Row],[miesiac]],$I$3:$J$14, 2, 0)</f>
        <v xml:space="preserve">luty </v>
      </c>
    </row>
    <row r="169" spans="1:7" x14ac:dyDescent="0.35">
      <c r="A169" s="1" t="s">
        <v>800</v>
      </c>
      <c r="B169" s="1" t="s">
        <v>264</v>
      </c>
      <c r="C169" s="1" t="s">
        <v>257</v>
      </c>
      <c r="D169" s="1" t="str">
        <f>IF(MOD(MID(pesele__29[[#This Row],[PESEL]], 10, 1), 2) = 0, "k", "m")</f>
        <v>k</v>
      </c>
      <c r="E169" s="1" t="str">
        <f>MID(pesele__29[[#This Row],[PESEL]], 3, 2)</f>
        <v>22</v>
      </c>
      <c r="F169" s="10">
        <f>IF(pesele__29[[#This Row],[numer miesiaca]]*1 &gt; 12, pesele__29[[#This Row],[numer miesiaca]]*1-20, pesele__29[[#This Row],[numer miesiaca]]*1)</f>
        <v>2</v>
      </c>
      <c r="G169" s="1" t="str">
        <f>VLOOKUP(pesele__29[[#This Row],[miesiac]],$I$3:$J$14, 2, 0)</f>
        <v xml:space="preserve">luty </v>
      </c>
    </row>
    <row r="170" spans="1:7" x14ac:dyDescent="0.35">
      <c r="A170" s="1" t="s">
        <v>801</v>
      </c>
      <c r="B170" s="1" t="s">
        <v>265</v>
      </c>
      <c r="C170" s="1" t="s">
        <v>93</v>
      </c>
      <c r="D170" s="1" t="str">
        <f>IF(MOD(MID(pesele__29[[#This Row],[PESEL]], 10, 1), 2) = 0, "k", "m")</f>
        <v>k</v>
      </c>
      <c r="E170" s="1" t="str">
        <f>MID(pesele__29[[#This Row],[PESEL]], 3, 2)</f>
        <v>22</v>
      </c>
      <c r="F170" s="10">
        <f>IF(pesele__29[[#This Row],[numer miesiaca]]*1 &gt; 12, pesele__29[[#This Row],[numer miesiaca]]*1-20, pesele__29[[#This Row],[numer miesiaca]]*1)</f>
        <v>2</v>
      </c>
      <c r="G170" s="1" t="str">
        <f>VLOOKUP(pesele__29[[#This Row],[miesiac]],$I$3:$J$14, 2, 0)</f>
        <v xml:space="preserve">luty </v>
      </c>
    </row>
    <row r="171" spans="1:7" x14ac:dyDescent="0.35">
      <c r="A171" s="1" t="s">
        <v>802</v>
      </c>
      <c r="B171" s="1" t="s">
        <v>266</v>
      </c>
      <c r="C171" s="1" t="s">
        <v>267</v>
      </c>
      <c r="D171" s="1" t="str">
        <f>IF(MOD(MID(pesele__29[[#This Row],[PESEL]], 10, 1), 2) = 0, "k", "m")</f>
        <v>k</v>
      </c>
      <c r="E171" s="1" t="str">
        <f>MID(pesele__29[[#This Row],[PESEL]], 3, 2)</f>
        <v>22</v>
      </c>
      <c r="F171" s="10">
        <f>IF(pesele__29[[#This Row],[numer miesiaca]]*1 &gt; 12, pesele__29[[#This Row],[numer miesiaca]]*1-20, pesele__29[[#This Row],[numer miesiaca]]*1)</f>
        <v>2</v>
      </c>
      <c r="G171" s="1" t="str">
        <f>VLOOKUP(pesele__29[[#This Row],[miesiac]],$I$3:$J$14, 2, 0)</f>
        <v xml:space="preserve">luty </v>
      </c>
    </row>
    <row r="172" spans="1:7" x14ac:dyDescent="0.35">
      <c r="A172" s="1" t="s">
        <v>803</v>
      </c>
      <c r="B172" s="1" t="s">
        <v>268</v>
      </c>
      <c r="C172" s="1" t="s">
        <v>251</v>
      </c>
      <c r="D172" s="1" t="str">
        <f>IF(MOD(MID(pesele__29[[#This Row],[PESEL]], 10, 1), 2) = 0, "k", "m")</f>
        <v>k</v>
      </c>
      <c r="E172" s="1" t="str">
        <f>MID(pesele__29[[#This Row],[PESEL]], 3, 2)</f>
        <v>22</v>
      </c>
      <c r="F172" s="10">
        <f>IF(pesele__29[[#This Row],[numer miesiaca]]*1 &gt; 12, pesele__29[[#This Row],[numer miesiaca]]*1-20, pesele__29[[#This Row],[numer miesiaca]]*1)</f>
        <v>2</v>
      </c>
      <c r="G172" s="1" t="str">
        <f>VLOOKUP(pesele__29[[#This Row],[miesiac]],$I$3:$J$14, 2, 0)</f>
        <v xml:space="preserve">luty </v>
      </c>
    </row>
    <row r="173" spans="1:7" x14ac:dyDescent="0.35">
      <c r="A173" s="1" t="s">
        <v>804</v>
      </c>
      <c r="B173" s="1" t="s">
        <v>269</v>
      </c>
      <c r="C173" s="1" t="s">
        <v>56</v>
      </c>
      <c r="D173" s="1" t="str">
        <f>IF(MOD(MID(pesele__29[[#This Row],[PESEL]], 10, 1), 2) = 0, "k", "m")</f>
        <v>k</v>
      </c>
      <c r="E173" s="1" t="str">
        <f>MID(pesele__29[[#This Row],[PESEL]], 3, 2)</f>
        <v>22</v>
      </c>
      <c r="F173" s="10">
        <f>IF(pesele__29[[#This Row],[numer miesiaca]]*1 &gt; 12, pesele__29[[#This Row],[numer miesiaca]]*1-20, pesele__29[[#This Row],[numer miesiaca]]*1)</f>
        <v>2</v>
      </c>
      <c r="G173" s="1" t="str">
        <f>VLOOKUP(pesele__29[[#This Row],[miesiac]],$I$3:$J$14, 2, 0)</f>
        <v xml:space="preserve">luty </v>
      </c>
    </row>
    <row r="174" spans="1:7" x14ac:dyDescent="0.35">
      <c r="A174" s="1" t="s">
        <v>805</v>
      </c>
      <c r="B174" s="1" t="s">
        <v>270</v>
      </c>
      <c r="C174" s="1" t="s">
        <v>257</v>
      </c>
      <c r="D174" s="1" t="str">
        <f>IF(MOD(MID(pesele__29[[#This Row],[PESEL]], 10, 1), 2) = 0, "k", "m")</f>
        <v>k</v>
      </c>
      <c r="E174" s="1" t="str">
        <f>MID(pesele__29[[#This Row],[PESEL]], 3, 2)</f>
        <v>22</v>
      </c>
      <c r="F174" s="10">
        <f>IF(pesele__29[[#This Row],[numer miesiaca]]*1 &gt; 12, pesele__29[[#This Row],[numer miesiaca]]*1-20, pesele__29[[#This Row],[numer miesiaca]]*1)</f>
        <v>2</v>
      </c>
      <c r="G174" s="1" t="str">
        <f>VLOOKUP(pesele__29[[#This Row],[miesiac]],$I$3:$J$14, 2, 0)</f>
        <v xml:space="preserve">luty </v>
      </c>
    </row>
    <row r="175" spans="1:7" x14ac:dyDescent="0.35">
      <c r="A175" s="1" t="s">
        <v>806</v>
      </c>
      <c r="B175" s="1" t="s">
        <v>271</v>
      </c>
      <c r="C175" s="1" t="s">
        <v>150</v>
      </c>
      <c r="D175" s="1" t="str">
        <f>IF(MOD(MID(pesele__29[[#This Row],[PESEL]], 10, 1), 2) = 0, "k", "m")</f>
        <v>k</v>
      </c>
      <c r="E175" s="1" t="str">
        <f>MID(pesele__29[[#This Row],[PESEL]], 3, 2)</f>
        <v>22</v>
      </c>
      <c r="F175" s="10">
        <f>IF(pesele__29[[#This Row],[numer miesiaca]]*1 &gt; 12, pesele__29[[#This Row],[numer miesiaca]]*1-20, pesele__29[[#This Row],[numer miesiaca]]*1)</f>
        <v>2</v>
      </c>
      <c r="G175" s="1" t="str">
        <f>VLOOKUP(pesele__29[[#This Row],[miesiac]],$I$3:$J$14, 2, 0)</f>
        <v xml:space="preserve">luty </v>
      </c>
    </row>
    <row r="176" spans="1:7" x14ac:dyDescent="0.35">
      <c r="A176" s="1" t="s">
        <v>807</v>
      </c>
      <c r="B176" s="1" t="s">
        <v>272</v>
      </c>
      <c r="C176" s="1" t="s">
        <v>273</v>
      </c>
      <c r="D176" s="1" t="str">
        <f>IF(MOD(MID(pesele__29[[#This Row],[PESEL]], 10, 1), 2) = 0, "k", "m")</f>
        <v>k</v>
      </c>
      <c r="E176" s="1" t="str">
        <f>MID(pesele__29[[#This Row],[PESEL]], 3, 2)</f>
        <v>22</v>
      </c>
      <c r="F176" s="10">
        <f>IF(pesele__29[[#This Row],[numer miesiaca]]*1 &gt; 12, pesele__29[[#This Row],[numer miesiaca]]*1-20, pesele__29[[#This Row],[numer miesiaca]]*1)</f>
        <v>2</v>
      </c>
      <c r="G176" s="1" t="str">
        <f>VLOOKUP(pesele__29[[#This Row],[miesiac]],$I$3:$J$14, 2, 0)</f>
        <v xml:space="preserve">luty </v>
      </c>
    </row>
    <row r="177" spans="1:7" x14ac:dyDescent="0.35">
      <c r="A177" s="1" t="s">
        <v>808</v>
      </c>
      <c r="B177" s="1" t="s">
        <v>274</v>
      </c>
      <c r="C177" s="1" t="s">
        <v>121</v>
      </c>
      <c r="D177" s="1" t="str">
        <f>IF(MOD(MID(pesele__29[[#This Row],[PESEL]], 10, 1), 2) = 0, "k", "m")</f>
        <v>k</v>
      </c>
      <c r="E177" s="1" t="str">
        <f>MID(pesele__29[[#This Row],[PESEL]], 3, 2)</f>
        <v>22</v>
      </c>
      <c r="F177" s="10">
        <f>IF(pesele__29[[#This Row],[numer miesiaca]]*1 &gt; 12, pesele__29[[#This Row],[numer miesiaca]]*1-20, pesele__29[[#This Row],[numer miesiaca]]*1)</f>
        <v>2</v>
      </c>
      <c r="G177" s="1" t="str">
        <f>VLOOKUP(pesele__29[[#This Row],[miesiac]],$I$3:$J$14, 2, 0)</f>
        <v xml:space="preserve">luty </v>
      </c>
    </row>
    <row r="178" spans="1:7" x14ac:dyDescent="0.35">
      <c r="A178" s="1" t="s">
        <v>809</v>
      </c>
      <c r="B178" s="1" t="s">
        <v>275</v>
      </c>
      <c r="C178" s="1" t="s">
        <v>58</v>
      </c>
      <c r="D178" s="1" t="str">
        <f>IF(MOD(MID(pesele__29[[#This Row],[PESEL]], 10, 1), 2) = 0, "k", "m")</f>
        <v>k</v>
      </c>
      <c r="E178" s="1" t="str">
        <f>MID(pesele__29[[#This Row],[PESEL]], 3, 2)</f>
        <v>22</v>
      </c>
      <c r="F178" s="10">
        <f>IF(pesele__29[[#This Row],[numer miesiaca]]*1 &gt; 12, pesele__29[[#This Row],[numer miesiaca]]*1-20, pesele__29[[#This Row],[numer miesiaca]]*1)</f>
        <v>2</v>
      </c>
      <c r="G178" s="1" t="str">
        <f>VLOOKUP(pesele__29[[#This Row],[miesiac]],$I$3:$J$14, 2, 0)</f>
        <v xml:space="preserve">luty </v>
      </c>
    </row>
    <row r="179" spans="1:7" x14ac:dyDescent="0.35">
      <c r="A179" s="1" t="s">
        <v>810</v>
      </c>
      <c r="B179" s="1" t="s">
        <v>276</v>
      </c>
      <c r="C179" s="1" t="s">
        <v>24</v>
      </c>
      <c r="D179" s="1" t="str">
        <f>IF(MOD(MID(pesele__29[[#This Row],[PESEL]], 10, 1), 2) = 0, "k", "m")</f>
        <v>m</v>
      </c>
      <c r="E179" s="1" t="str">
        <f>MID(pesele__29[[#This Row],[PESEL]], 3, 2)</f>
        <v>29</v>
      </c>
      <c r="F179" s="10">
        <f>IF(pesele__29[[#This Row],[numer miesiaca]]*1 &gt; 12, pesele__29[[#This Row],[numer miesiaca]]*1-20, pesele__29[[#This Row],[numer miesiaca]]*1)</f>
        <v>9</v>
      </c>
      <c r="G179" s="1" t="str">
        <f>VLOOKUP(pesele__29[[#This Row],[miesiac]],$I$3:$J$14, 2, 0)</f>
        <v>wrzesień</v>
      </c>
    </row>
    <row r="180" spans="1:7" x14ac:dyDescent="0.35">
      <c r="A180" s="1" t="s">
        <v>811</v>
      </c>
      <c r="B180" s="1" t="s">
        <v>277</v>
      </c>
      <c r="C180" s="1" t="s">
        <v>278</v>
      </c>
      <c r="D180" s="1" t="str">
        <f>IF(MOD(MID(pesele__29[[#This Row],[PESEL]], 10, 1), 2) = 0, "k", "m")</f>
        <v>m</v>
      </c>
      <c r="E180" s="1" t="str">
        <f>MID(pesele__29[[#This Row],[PESEL]], 3, 2)</f>
        <v>29</v>
      </c>
      <c r="F180" s="10">
        <f>IF(pesele__29[[#This Row],[numer miesiaca]]*1 &gt; 12, pesele__29[[#This Row],[numer miesiaca]]*1-20, pesele__29[[#This Row],[numer miesiaca]]*1)</f>
        <v>9</v>
      </c>
      <c r="G180" s="1" t="str">
        <f>VLOOKUP(pesele__29[[#This Row],[miesiac]],$I$3:$J$14, 2, 0)</f>
        <v>wrzesień</v>
      </c>
    </row>
    <row r="181" spans="1:7" x14ac:dyDescent="0.35">
      <c r="A181" s="1" t="s">
        <v>812</v>
      </c>
      <c r="B181" s="1" t="s">
        <v>279</v>
      </c>
      <c r="C181" s="1" t="s">
        <v>78</v>
      </c>
      <c r="D181" s="1" t="str">
        <f>IF(MOD(MID(pesele__29[[#This Row],[PESEL]], 10, 1), 2) = 0, "k", "m")</f>
        <v>m</v>
      </c>
      <c r="E181" s="1" t="str">
        <f>MID(pesele__29[[#This Row],[PESEL]], 3, 2)</f>
        <v>29</v>
      </c>
      <c r="F181" s="10">
        <f>IF(pesele__29[[#This Row],[numer miesiaca]]*1 &gt; 12, pesele__29[[#This Row],[numer miesiaca]]*1-20, pesele__29[[#This Row],[numer miesiaca]]*1)</f>
        <v>9</v>
      </c>
      <c r="G181" s="1" t="str">
        <f>VLOOKUP(pesele__29[[#This Row],[miesiac]],$I$3:$J$14, 2, 0)</f>
        <v>wrzesień</v>
      </c>
    </row>
    <row r="182" spans="1:7" x14ac:dyDescent="0.35">
      <c r="A182" s="1" t="s">
        <v>813</v>
      </c>
      <c r="B182" s="1" t="s">
        <v>280</v>
      </c>
      <c r="C182" s="1" t="s">
        <v>104</v>
      </c>
      <c r="D182" s="1" t="str">
        <f>IF(MOD(MID(pesele__29[[#This Row],[PESEL]], 10, 1), 2) = 0, "k", "m")</f>
        <v>m</v>
      </c>
      <c r="E182" s="1" t="str">
        <f>MID(pesele__29[[#This Row],[PESEL]], 3, 2)</f>
        <v>29</v>
      </c>
      <c r="F182" s="10">
        <f>IF(pesele__29[[#This Row],[numer miesiaca]]*1 &gt; 12, pesele__29[[#This Row],[numer miesiaca]]*1-20, pesele__29[[#This Row],[numer miesiaca]]*1)</f>
        <v>9</v>
      </c>
      <c r="G182" s="1" t="str">
        <f>VLOOKUP(pesele__29[[#This Row],[miesiac]],$I$3:$J$14, 2, 0)</f>
        <v>wrzesień</v>
      </c>
    </row>
    <row r="183" spans="1:7" x14ac:dyDescent="0.35">
      <c r="A183" s="1" t="s">
        <v>814</v>
      </c>
      <c r="B183" s="1" t="s">
        <v>281</v>
      </c>
      <c r="C183" s="1" t="s">
        <v>282</v>
      </c>
      <c r="D183" s="1" t="str">
        <f>IF(MOD(MID(pesele__29[[#This Row],[PESEL]], 10, 1), 2) = 0, "k", "m")</f>
        <v>m</v>
      </c>
      <c r="E183" s="1" t="str">
        <f>MID(pesele__29[[#This Row],[PESEL]], 3, 2)</f>
        <v>29</v>
      </c>
      <c r="F183" s="10">
        <f>IF(pesele__29[[#This Row],[numer miesiaca]]*1 &gt; 12, pesele__29[[#This Row],[numer miesiaca]]*1-20, pesele__29[[#This Row],[numer miesiaca]]*1)</f>
        <v>9</v>
      </c>
      <c r="G183" s="1" t="str">
        <f>VLOOKUP(pesele__29[[#This Row],[miesiac]],$I$3:$J$14, 2, 0)</f>
        <v>wrzesień</v>
      </c>
    </row>
    <row r="184" spans="1:7" x14ac:dyDescent="0.35">
      <c r="A184" s="1" t="s">
        <v>815</v>
      </c>
      <c r="B184" s="1" t="s">
        <v>283</v>
      </c>
      <c r="C184" s="1" t="s">
        <v>104</v>
      </c>
      <c r="D184" s="1" t="str">
        <f>IF(MOD(MID(pesele__29[[#This Row],[PESEL]], 10, 1), 2) = 0, "k", "m")</f>
        <v>m</v>
      </c>
      <c r="E184" s="1" t="str">
        <f>MID(pesele__29[[#This Row],[PESEL]], 3, 2)</f>
        <v>29</v>
      </c>
      <c r="F184" s="10">
        <f>IF(pesele__29[[#This Row],[numer miesiaca]]*1 &gt; 12, pesele__29[[#This Row],[numer miesiaca]]*1-20, pesele__29[[#This Row],[numer miesiaca]]*1)</f>
        <v>9</v>
      </c>
      <c r="G184" s="1" t="str">
        <f>VLOOKUP(pesele__29[[#This Row],[miesiac]],$I$3:$J$14, 2, 0)</f>
        <v>wrzesień</v>
      </c>
    </row>
    <row r="185" spans="1:7" x14ac:dyDescent="0.35">
      <c r="A185" s="1" t="s">
        <v>816</v>
      </c>
      <c r="B185" s="1" t="s">
        <v>284</v>
      </c>
      <c r="C185" s="1" t="s">
        <v>14</v>
      </c>
      <c r="D185" s="1" t="str">
        <f>IF(MOD(MID(pesele__29[[#This Row],[PESEL]], 10, 1), 2) = 0, "k", "m")</f>
        <v>m</v>
      </c>
      <c r="E185" s="1" t="str">
        <f>MID(pesele__29[[#This Row],[PESEL]], 3, 2)</f>
        <v>29</v>
      </c>
      <c r="F185" s="10">
        <f>IF(pesele__29[[#This Row],[numer miesiaca]]*1 &gt; 12, pesele__29[[#This Row],[numer miesiaca]]*1-20, pesele__29[[#This Row],[numer miesiaca]]*1)</f>
        <v>9</v>
      </c>
      <c r="G185" s="1" t="str">
        <f>VLOOKUP(pesele__29[[#This Row],[miesiac]],$I$3:$J$14, 2, 0)</f>
        <v>wrzesień</v>
      </c>
    </row>
    <row r="186" spans="1:7" x14ac:dyDescent="0.35">
      <c r="A186" s="1" t="s">
        <v>817</v>
      </c>
      <c r="B186" s="1" t="s">
        <v>285</v>
      </c>
      <c r="C186" s="1" t="s">
        <v>104</v>
      </c>
      <c r="D186" s="1" t="str">
        <f>IF(MOD(MID(pesele__29[[#This Row],[PESEL]], 10, 1), 2) = 0, "k", "m")</f>
        <v>m</v>
      </c>
      <c r="E186" s="1" t="str">
        <f>MID(pesele__29[[#This Row],[PESEL]], 3, 2)</f>
        <v>29</v>
      </c>
      <c r="F186" s="10">
        <f>IF(pesele__29[[#This Row],[numer miesiaca]]*1 &gt; 12, pesele__29[[#This Row],[numer miesiaca]]*1-20, pesele__29[[#This Row],[numer miesiaca]]*1)</f>
        <v>9</v>
      </c>
      <c r="G186" s="1" t="str">
        <f>VLOOKUP(pesele__29[[#This Row],[miesiac]],$I$3:$J$14, 2, 0)</f>
        <v>wrzesień</v>
      </c>
    </row>
    <row r="187" spans="1:7" x14ac:dyDescent="0.35">
      <c r="A187" s="1" t="s">
        <v>818</v>
      </c>
      <c r="B187" s="1" t="s">
        <v>286</v>
      </c>
      <c r="C187" s="1" t="s">
        <v>126</v>
      </c>
      <c r="D187" s="1" t="str">
        <f>IF(MOD(MID(pesele__29[[#This Row],[PESEL]], 10, 1), 2) = 0, "k", "m")</f>
        <v>m</v>
      </c>
      <c r="E187" s="1" t="str">
        <f>MID(pesele__29[[#This Row],[PESEL]], 3, 2)</f>
        <v>29</v>
      </c>
      <c r="F187" s="10">
        <f>IF(pesele__29[[#This Row],[numer miesiaca]]*1 &gt; 12, pesele__29[[#This Row],[numer miesiaca]]*1-20, pesele__29[[#This Row],[numer miesiaca]]*1)</f>
        <v>9</v>
      </c>
      <c r="G187" s="1" t="str">
        <f>VLOOKUP(pesele__29[[#This Row],[miesiac]],$I$3:$J$14, 2, 0)</f>
        <v>wrzesień</v>
      </c>
    </row>
    <row r="188" spans="1:7" x14ac:dyDescent="0.35">
      <c r="A188" s="1" t="s">
        <v>819</v>
      </c>
      <c r="B188" s="1" t="s">
        <v>287</v>
      </c>
      <c r="C188" s="1" t="s">
        <v>288</v>
      </c>
      <c r="D188" s="1" t="str">
        <f>IF(MOD(MID(pesele__29[[#This Row],[PESEL]], 10, 1), 2) = 0, "k", "m")</f>
        <v>m</v>
      </c>
      <c r="E188" s="1" t="str">
        <f>MID(pesele__29[[#This Row],[PESEL]], 3, 2)</f>
        <v>29</v>
      </c>
      <c r="F188" s="10">
        <f>IF(pesele__29[[#This Row],[numer miesiaca]]*1 &gt; 12, pesele__29[[#This Row],[numer miesiaca]]*1-20, pesele__29[[#This Row],[numer miesiaca]]*1)</f>
        <v>9</v>
      </c>
      <c r="G188" s="1" t="str">
        <f>VLOOKUP(pesele__29[[#This Row],[miesiac]],$I$3:$J$14, 2, 0)</f>
        <v>wrzesień</v>
      </c>
    </row>
    <row r="189" spans="1:7" x14ac:dyDescent="0.35">
      <c r="A189" s="1" t="s">
        <v>820</v>
      </c>
      <c r="B189" s="1" t="s">
        <v>289</v>
      </c>
      <c r="C189" s="1" t="s">
        <v>234</v>
      </c>
      <c r="D189" s="1" t="str">
        <f>IF(MOD(MID(pesele__29[[#This Row],[PESEL]], 10, 1), 2) = 0, "k", "m")</f>
        <v>m</v>
      </c>
      <c r="E189" s="1" t="str">
        <f>MID(pesele__29[[#This Row],[PESEL]], 3, 2)</f>
        <v>29</v>
      </c>
      <c r="F189" s="10">
        <f>IF(pesele__29[[#This Row],[numer miesiaca]]*1 &gt; 12, pesele__29[[#This Row],[numer miesiaca]]*1-20, pesele__29[[#This Row],[numer miesiaca]]*1)</f>
        <v>9</v>
      </c>
      <c r="G189" s="1" t="str">
        <f>VLOOKUP(pesele__29[[#This Row],[miesiac]],$I$3:$J$14, 2, 0)</f>
        <v>wrzesień</v>
      </c>
    </row>
    <row r="190" spans="1:7" x14ac:dyDescent="0.35">
      <c r="A190" s="1" t="s">
        <v>821</v>
      </c>
      <c r="B190" s="1" t="s">
        <v>290</v>
      </c>
      <c r="C190" s="1" t="s">
        <v>291</v>
      </c>
      <c r="D190" s="1" t="str">
        <f>IF(MOD(MID(pesele__29[[#This Row],[PESEL]], 10, 1), 2) = 0, "k", "m")</f>
        <v>m</v>
      </c>
      <c r="E190" s="1" t="str">
        <f>MID(pesele__29[[#This Row],[PESEL]], 3, 2)</f>
        <v>29</v>
      </c>
      <c r="F190" s="10">
        <f>IF(pesele__29[[#This Row],[numer miesiaca]]*1 &gt; 12, pesele__29[[#This Row],[numer miesiaca]]*1-20, pesele__29[[#This Row],[numer miesiaca]]*1)</f>
        <v>9</v>
      </c>
      <c r="G190" s="1" t="str">
        <f>VLOOKUP(pesele__29[[#This Row],[miesiac]],$I$3:$J$14, 2, 0)</f>
        <v>wrzesień</v>
      </c>
    </row>
    <row r="191" spans="1:7" x14ac:dyDescent="0.35">
      <c r="A191" s="1" t="s">
        <v>822</v>
      </c>
      <c r="B191" s="1" t="s">
        <v>292</v>
      </c>
      <c r="C191" s="1" t="s">
        <v>104</v>
      </c>
      <c r="D191" s="1" t="str">
        <f>IF(MOD(MID(pesele__29[[#This Row],[PESEL]], 10, 1), 2) = 0, "k", "m")</f>
        <v>m</v>
      </c>
      <c r="E191" s="1" t="str">
        <f>MID(pesele__29[[#This Row],[PESEL]], 3, 2)</f>
        <v>29</v>
      </c>
      <c r="F191" s="10">
        <f>IF(pesele__29[[#This Row],[numer miesiaca]]*1 &gt; 12, pesele__29[[#This Row],[numer miesiaca]]*1-20, pesele__29[[#This Row],[numer miesiaca]]*1)</f>
        <v>9</v>
      </c>
      <c r="G191" s="1" t="str">
        <f>VLOOKUP(pesele__29[[#This Row],[miesiac]],$I$3:$J$14, 2, 0)</f>
        <v>wrzesień</v>
      </c>
    </row>
    <row r="192" spans="1:7" x14ac:dyDescent="0.35">
      <c r="A192" s="1" t="s">
        <v>823</v>
      </c>
      <c r="B192" s="1" t="s">
        <v>293</v>
      </c>
      <c r="C192" s="1" t="s">
        <v>294</v>
      </c>
      <c r="D192" s="1" t="str">
        <f>IF(MOD(MID(pesele__29[[#This Row],[PESEL]], 10, 1), 2) = 0, "k", "m")</f>
        <v>m</v>
      </c>
      <c r="E192" s="1" t="str">
        <f>MID(pesele__29[[#This Row],[PESEL]], 3, 2)</f>
        <v>29</v>
      </c>
      <c r="F192" s="10">
        <f>IF(pesele__29[[#This Row],[numer miesiaca]]*1 &gt; 12, pesele__29[[#This Row],[numer miesiaca]]*1-20, pesele__29[[#This Row],[numer miesiaca]]*1)</f>
        <v>9</v>
      </c>
      <c r="G192" s="1" t="str">
        <f>VLOOKUP(pesele__29[[#This Row],[miesiac]],$I$3:$J$14, 2, 0)</f>
        <v>wrzesień</v>
      </c>
    </row>
    <row r="193" spans="1:7" x14ac:dyDescent="0.35">
      <c r="A193" s="1" t="s">
        <v>824</v>
      </c>
      <c r="B193" s="1" t="s">
        <v>295</v>
      </c>
      <c r="C193" s="1" t="s">
        <v>296</v>
      </c>
      <c r="D193" s="1" t="str">
        <f>IF(MOD(MID(pesele__29[[#This Row],[PESEL]], 10, 1), 2) = 0, "k", "m")</f>
        <v>m</v>
      </c>
      <c r="E193" s="1" t="str">
        <f>MID(pesele__29[[#This Row],[PESEL]], 3, 2)</f>
        <v>29</v>
      </c>
      <c r="F193" s="10">
        <f>IF(pesele__29[[#This Row],[numer miesiaca]]*1 &gt; 12, pesele__29[[#This Row],[numer miesiaca]]*1-20, pesele__29[[#This Row],[numer miesiaca]]*1)</f>
        <v>9</v>
      </c>
      <c r="G193" s="1" t="str">
        <f>VLOOKUP(pesele__29[[#This Row],[miesiac]],$I$3:$J$14, 2, 0)</f>
        <v>wrzesień</v>
      </c>
    </row>
    <row r="194" spans="1:7" x14ac:dyDescent="0.35">
      <c r="A194" s="1" t="s">
        <v>825</v>
      </c>
      <c r="B194" s="1" t="s">
        <v>297</v>
      </c>
      <c r="C194" s="1" t="s">
        <v>162</v>
      </c>
      <c r="D194" s="1" t="str">
        <f>IF(MOD(MID(pesele__29[[#This Row],[PESEL]], 10, 1), 2) = 0, "k", "m")</f>
        <v>m</v>
      </c>
      <c r="E194" s="1" t="str">
        <f>MID(pesele__29[[#This Row],[PESEL]], 3, 2)</f>
        <v>30</v>
      </c>
      <c r="F194" s="10">
        <f>IF(pesele__29[[#This Row],[numer miesiaca]]*1 &gt; 12, pesele__29[[#This Row],[numer miesiaca]]*1-20, pesele__29[[#This Row],[numer miesiaca]]*1)</f>
        <v>10</v>
      </c>
      <c r="G194" s="1" t="str">
        <f>VLOOKUP(pesele__29[[#This Row],[miesiac]],$I$3:$J$14, 2, 0)</f>
        <v>październik</v>
      </c>
    </row>
    <row r="195" spans="1:7" x14ac:dyDescent="0.35">
      <c r="A195" s="1" t="s">
        <v>826</v>
      </c>
      <c r="B195" s="1" t="s">
        <v>298</v>
      </c>
      <c r="C195" s="1" t="s">
        <v>139</v>
      </c>
      <c r="D195" s="1" t="str">
        <f>IF(MOD(MID(pesele__29[[#This Row],[PESEL]], 10, 1), 2) = 0, "k", "m")</f>
        <v>m</v>
      </c>
      <c r="E195" s="1" t="str">
        <f>MID(pesele__29[[#This Row],[PESEL]], 3, 2)</f>
        <v>30</v>
      </c>
      <c r="F195" s="10">
        <f>IF(pesele__29[[#This Row],[numer miesiaca]]*1 &gt; 12, pesele__29[[#This Row],[numer miesiaca]]*1-20, pesele__29[[#This Row],[numer miesiaca]]*1)</f>
        <v>10</v>
      </c>
      <c r="G195" s="1" t="str">
        <f>VLOOKUP(pesele__29[[#This Row],[miesiac]],$I$3:$J$14, 2, 0)</f>
        <v>październik</v>
      </c>
    </row>
    <row r="196" spans="1:7" x14ac:dyDescent="0.35">
      <c r="A196" s="1" t="s">
        <v>827</v>
      </c>
      <c r="B196" s="1" t="s">
        <v>299</v>
      </c>
      <c r="C196" s="1" t="s">
        <v>232</v>
      </c>
      <c r="D196" s="1" t="str">
        <f>IF(MOD(MID(pesele__29[[#This Row],[PESEL]], 10, 1), 2) = 0, "k", "m")</f>
        <v>m</v>
      </c>
      <c r="E196" s="1" t="str">
        <f>MID(pesele__29[[#This Row],[PESEL]], 3, 2)</f>
        <v>30</v>
      </c>
      <c r="F196" s="10">
        <f>IF(pesele__29[[#This Row],[numer miesiaca]]*1 &gt; 12, pesele__29[[#This Row],[numer miesiaca]]*1-20, pesele__29[[#This Row],[numer miesiaca]]*1)</f>
        <v>10</v>
      </c>
      <c r="G196" s="1" t="str">
        <f>VLOOKUP(pesele__29[[#This Row],[miesiac]],$I$3:$J$14, 2, 0)</f>
        <v>październik</v>
      </c>
    </row>
    <row r="197" spans="1:7" x14ac:dyDescent="0.35">
      <c r="A197" s="1" t="s">
        <v>828</v>
      </c>
      <c r="B197" s="1" t="s">
        <v>300</v>
      </c>
      <c r="C197" s="1" t="s">
        <v>234</v>
      </c>
      <c r="D197" s="1" t="str">
        <f>IF(MOD(MID(pesele__29[[#This Row],[PESEL]], 10, 1), 2) = 0, "k", "m")</f>
        <v>m</v>
      </c>
      <c r="E197" s="1" t="str">
        <f>MID(pesele__29[[#This Row],[PESEL]], 3, 2)</f>
        <v>30</v>
      </c>
      <c r="F197" s="10">
        <f>IF(pesele__29[[#This Row],[numer miesiaca]]*1 &gt; 12, pesele__29[[#This Row],[numer miesiaca]]*1-20, pesele__29[[#This Row],[numer miesiaca]]*1)</f>
        <v>10</v>
      </c>
      <c r="G197" s="1" t="str">
        <f>VLOOKUP(pesele__29[[#This Row],[miesiac]],$I$3:$J$14, 2, 0)</f>
        <v>październik</v>
      </c>
    </row>
    <row r="198" spans="1:7" x14ac:dyDescent="0.35">
      <c r="A198" s="1" t="s">
        <v>829</v>
      </c>
      <c r="B198" s="1" t="s">
        <v>301</v>
      </c>
      <c r="C198" s="1" t="s">
        <v>302</v>
      </c>
      <c r="D198" s="1" t="str">
        <f>IF(MOD(MID(pesele__29[[#This Row],[PESEL]], 10, 1), 2) = 0, "k", "m")</f>
        <v>m</v>
      </c>
      <c r="E198" s="1" t="str">
        <f>MID(pesele__29[[#This Row],[PESEL]], 3, 2)</f>
        <v>30</v>
      </c>
      <c r="F198" s="10">
        <f>IF(pesele__29[[#This Row],[numer miesiaca]]*1 &gt; 12, pesele__29[[#This Row],[numer miesiaca]]*1-20, pesele__29[[#This Row],[numer miesiaca]]*1)</f>
        <v>10</v>
      </c>
      <c r="G198" s="1" t="str">
        <f>VLOOKUP(pesele__29[[#This Row],[miesiac]],$I$3:$J$14, 2, 0)</f>
        <v>październik</v>
      </c>
    </row>
    <row r="199" spans="1:7" x14ac:dyDescent="0.35">
      <c r="A199" s="1" t="s">
        <v>830</v>
      </c>
      <c r="B199" s="1" t="s">
        <v>27</v>
      </c>
      <c r="C199" s="1" t="s">
        <v>137</v>
      </c>
      <c r="D199" s="1" t="str">
        <f>IF(MOD(MID(pesele__29[[#This Row],[PESEL]], 10, 1), 2) = 0, "k", "m")</f>
        <v>m</v>
      </c>
      <c r="E199" s="1" t="str">
        <f>MID(pesele__29[[#This Row],[PESEL]], 3, 2)</f>
        <v>30</v>
      </c>
      <c r="F199" s="10">
        <f>IF(pesele__29[[#This Row],[numer miesiaca]]*1 &gt; 12, pesele__29[[#This Row],[numer miesiaca]]*1-20, pesele__29[[#This Row],[numer miesiaca]]*1)</f>
        <v>10</v>
      </c>
      <c r="G199" s="1" t="str">
        <f>VLOOKUP(pesele__29[[#This Row],[miesiac]],$I$3:$J$14, 2, 0)</f>
        <v>październik</v>
      </c>
    </row>
    <row r="200" spans="1:7" x14ac:dyDescent="0.35">
      <c r="A200" s="1" t="s">
        <v>831</v>
      </c>
      <c r="B200" s="1" t="s">
        <v>303</v>
      </c>
      <c r="C200" s="1" t="s">
        <v>291</v>
      </c>
      <c r="D200" s="1" t="str">
        <f>IF(MOD(MID(pesele__29[[#This Row],[PESEL]], 10, 1), 2) = 0, "k", "m")</f>
        <v>m</v>
      </c>
      <c r="E200" s="1" t="str">
        <f>MID(pesele__29[[#This Row],[PESEL]], 3, 2)</f>
        <v>30</v>
      </c>
      <c r="F200" s="10">
        <f>IF(pesele__29[[#This Row],[numer miesiaca]]*1 &gt; 12, pesele__29[[#This Row],[numer miesiaca]]*1-20, pesele__29[[#This Row],[numer miesiaca]]*1)</f>
        <v>10</v>
      </c>
      <c r="G200" s="1" t="str">
        <f>VLOOKUP(pesele__29[[#This Row],[miesiac]],$I$3:$J$14, 2, 0)</f>
        <v>październik</v>
      </c>
    </row>
    <row r="201" spans="1:7" x14ac:dyDescent="0.35">
      <c r="A201" s="1" t="s">
        <v>832</v>
      </c>
      <c r="B201" s="1" t="s">
        <v>304</v>
      </c>
      <c r="C201" s="1" t="s">
        <v>305</v>
      </c>
      <c r="D201" s="1" t="str">
        <f>IF(MOD(MID(pesele__29[[#This Row],[PESEL]], 10, 1), 2) = 0, "k", "m")</f>
        <v>m</v>
      </c>
      <c r="E201" s="1" t="str">
        <f>MID(pesele__29[[#This Row],[PESEL]], 3, 2)</f>
        <v>30</v>
      </c>
      <c r="F201" s="10">
        <f>IF(pesele__29[[#This Row],[numer miesiaca]]*1 &gt; 12, pesele__29[[#This Row],[numer miesiaca]]*1-20, pesele__29[[#This Row],[numer miesiaca]]*1)</f>
        <v>10</v>
      </c>
      <c r="G201" s="1" t="str">
        <f>VLOOKUP(pesele__29[[#This Row],[miesiac]],$I$3:$J$14, 2, 0)</f>
        <v>październik</v>
      </c>
    </row>
    <row r="202" spans="1:7" x14ac:dyDescent="0.35">
      <c r="A202" s="1" t="s">
        <v>833</v>
      </c>
      <c r="B202" s="1" t="s">
        <v>306</v>
      </c>
      <c r="C202" s="1" t="s">
        <v>307</v>
      </c>
      <c r="D202" s="1" t="str">
        <f>IF(MOD(MID(pesele__29[[#This Row],[PESEL]], 10, 1), 2) = 0, "k", "m")</f>
        <v>m</v>
      </c>
      <c r="E202" s="1" t="str">
        <f>MID(pesele__29[[#This Row],[PESEL]], 3, 2)</f>
        <v>30</v>
      </c>
      <c r="F202" s="10">
        <f>IF(pesele__29[[#This Row],[numer miesiaca]]*1 &gt; 12, pesele__29[[#This Row],[numer miesiaca]]*1-20, pesele__29[[#This Row],[numer miesiaca]]*1)</f>
        <v>10</v>
      </c>
      <c r="G202" s="1" t="str">
        <f>VLOOKUP(pesele__29[[#This Row],[miesiac]],$I$3:$J$14, 2, 0)</f>
        <v>październik</v>
      </c>
    </row>
    <row r="203" spans="1:7" x14ac:dyDescent="0.35">
      <c r="A203" s="1" t="s">
        <v>834</v>
      </c>
      <c r="B203" s="1" t="s">
        <v>308</v>
      </c>
      <c r="C203" s="1" t="s">
        <v>309</v>
      </c>
      <c r="D203" s="1" t="str">
        <f>IF(MOD(MID(pesele__29[[#This Row],[PESEL]], 10, 1), 2) = 0, "k", "m")</f>
        <v>m</v>
      </c>
      <c r="E203" s="1" t="str">
        <f>MID(pesele__29[[#This Row],[PESEL]], 3, 2)</f>
        <v>30</v>
      </c>
      <c r="F203" s="10">
        <f>IF(pesele__29[[#This Row],[numer miesiaca]]*1 &gt; 12, pesele__29[[#This Row],[numer miesiaca]]*1-20, pesele__29[[#This Row],[numer miesiaca]]*1)</f>
        <v>10</v>
      </c>
      <c r="G203" s="1" t="str">
        <f>VLOOKUP(pesele__29[[#This Row],[miesiac]],$I$3:$J$14, 2, 0)</f>
        <v>październik</v>
      </c>
    </row>
    <row r="204" spans="1:7" x14ac:dyDescent="0.35">
      <c r="A204" s="1" t="s">
        <v>835</v>
      </c>
      <c r="B204" s="1" t="s">
        <v>310</v>
      </c>
      <c r="C204" s="1" t="s">
        <v>126</v>
      </c>
      <c r="D204" s="1" t="str">
        <f>IF(MOD(MID(pesele__29[[#This Row],[PESEL]], 10, 1), 2) = 0, "k", "m")</f>
        <v>m</v>
      </c>
      <c r="E204" s="1" t="str">
        <f>MID(pesele__29[[#This Row],[PESEL]], 3, 2)</f>
        <v>30</v>
      </c>
      <c r="F204" s="10">
        <f>IF(pesele__29[[#This Row],[numer miesiaca]]*1 &gt; 12, pesele__29[[#This Row],[numer miesiaca]]*1-20, pesele__29[[#This Row],[numer miesiaca]]*1)</f>
        <v>10</v>
      </c>
      <c r="G204" s="1" t="str">
        <f>VLOOKUP(pesele__29[[#This Row],[miesiac]],$I$3:$J$14, 2, 0)</f>
        <v>październik</v>
      </c>
    </row>
    <row r="205" spans="1:7" x14ac:dyDescent="0.35">
      <c r="A205" s="1" t="s">
        <v>836</v>
      </c>
      <c r="B205" s="1" t="s">
        <v>311</v>
      </c>
      <c r="C205" s="1" t="s">
        <v>26</v>
      </c>
      <c r="D205" s="1" t="str">
        <f>IF(MOD(MID(pesele__29[[#This Row],[PESEL]], 10, 1), 2) = 0, "k", "m")</f>
        <v>m</v>
      </c>
      <c r="E205" s="1" t="str">
        <f>MID(pesele__29[[#This Row],[PESEL]], 3, 2)</f>
        <v>30</v>
      </c>
      <c r="F205" s="10">
        <f>IF(pesele__29[[#This Row],[numer miesiaca]]*1 &gt; 12, pesele__29[[#This Row],[numer miesiaca]]*1-20, pesele__29[[#This Row],[numer miesiaca]]*1)</f>
        <v>10</v>
      </c>
      <c r="G205" s="1" t="str">
        <f>VLOOKUP(pesele__29[[#This Row],[miesiac]],$I$3:$J$14, 2, 0)</f>
        <v>październik</v>
      </c>
    </row>
    <row r="206" spans="1:7" x14ac:dyDescent="0.35">
      <c r="A206" s="1" t="s">
        <v>837</v>
      </c>
      <c r="B206" s="1" t="s">
        <v>312</v>
      </c>
      <c r="C206" s="1" t="s">
        <v>8</v>
      </c>
      <c r="D206" s="1" t="str">
        <f>IF(MOD(MID(pesele__29[[#This Row],[PESEL]], 10, 1), 2) = 0, "k", "m")</f>
        <v>m</v>
      </c>
      <c r="E206" s="1" t="str">
        <f>MID(pesele__29[[#This Row],[PESEL]], 3, 2)</f>
        <v>30</v>
      </c>
      <c r="F206" s="10">
        <f>IF(pesele__29[[#This Row],[numer miesiaca]]*1 &gt; 12, pesele__29[[#This Row],[numer miesiaca]]*1-20, pesele__29[[#This Row],[numer miesiaca]]*1)</f>
        <v>10</v>
      </c>
      <c r="G206" s="1" t="str">
        <f>VLOOKUP(pesele__29[[#This Row],[miesiac]],$I$3:$J$14, 2, 0)</f>
        <v>październik</v>
      </c>
    </row>
    <row r="207" spans="1:7" x14ac:dyDescent="0.35">
      <c r="A207" s="1" t="s">
        <v>838</v>
      </c>
      <c r="B207" s="1" t="s">
        <v>313</v>
      </c>
      <c r="C207" s="1" t="s">
        <v>104</v>
      </c>
      <c r="D207" s="1" t="str">
        <f>IF(MOD(MID(pesele__29[[#This Row],[PESEL]], 10, 1), 2) = 0, "k", "m")</f>
        <v>m</v>
      </c>
      <c r="E207" s="1" t="str">
        <f>MID(pesele__29[[#This Row],[PESEL]], 3, 2)</f>
        <v>30</v>
      </c>
      <c r="F207" s="10">
        <f>IF(pesele__29[[#This Row],[numer miesiaca]]*1 &gt; 12, pesele__29[[#This Row],[numer miesiaca]]*1-20, pesele__29[[#This Row],[numer miesiaca]]*1)</f>
        <v>10</v>
      </c>
      <c r="G207" s="1" t="str">
        <f>VLOOKUP(pesele__29[[#This Row],[miesiac]],$I$3:$J$14, 2, 0)</f>
        <v>październik</v>
      </c>
    </row>
    <row r="208" spans="1:7" x14ac:dyDescent="0.35">
      <c r="A208" s="1" t="s">
        <v>839</v>
      </c>
      <c r="B208" s="1" t="s">
        <v>314</v>
      </c>
      <c r="C208" s="1" t="s">
        <v>137</v>
      </c>
      <c r="D208" s="1" t="str">
        <f>IF(MOD(MID(pesele__29[[#This Row],[PESEL]], 10, 1), 2) = 0, "k", "m")</f>
        <v>m</v>
      </c>
      <c r="E208" s="1" t="str">
        <f>MID(pesele__29[[#This Row],[PESEL]], 3, 2)</f>
        <v>30</v>
      </c>
      <c r="F208" s="10">
        <f>IF(pesele__29[[#This Row],[numer miesiaca]]*1 &gt; 12, pesele__29[[#This Row],[numer miesiaca]]*1-20, pesele__29[[#This Row],[numer miesiaca]]*1)</f>
        <v>10</v>
      </c>
      <c r="G208" s="1" t="str">
        <f>VLOOKUP(pesele__29[[#This Row],[miesiac]],$I$3:$J$14, 2, 0)</f>
        <v>październik</v>
      </c>
    </row>
    <row r="209" spans="1:7" x14ac:dyDescent="0.35">
      <c r="A209" s="1" t="s">
        <v>840</v>
      </c>
      <c r="B209" s="1" t="s">
        <v>314</v>
      </c>
      <c r="C209" s="1" t="s">
        <v>12</v>
      </c>
      <c r="D209" s="1" t="str">
        <f>IF(MOD(MID(pesele__29[[#This Row],[PESEL]], 10, 1), 2) = 0, "k", "m")</f>
        <v>m</v>
      </c>
      <c r="E209" s="1" t="str">
        <f>MID(pesele__29[[#This Row],[PESEL]], 3, 2)</f>
        <v>30</v>
      </c>
      <c r="F209" s="10">
        <f>IF(pesele__29[[#This Row],[numer miesiaca]]*1 &gt; 12, pesele__29[[#This Row],[numer miesiaca]]*1-20, pesele__29[[#This Row],[numer miesiaca]]*1)</f>
        <v>10</v>
      </c>
      <c r="G209" s="1" t="str">
        <f>VLOOKUP(pesele__29[[#This Row],[miesiac]],$I$3:$J$14, 2, 0)</f>
        <v>październik</v>
      </c>
    </row>
    <row r="210" spans="1:7" x14ac:dyDescent="0.35">
      <c r="A210" s="1" t="s">
        <v>841</v>
      </c>
      <c r="B210" s="1" t="s">
        <v>315</v>
      </c>
      <c r="C210" s="1" t="s">
        <v>48</v>
      </c>
      <c r="D210" s="1" t="str">
        <f>IF(MOD(MID(pesele__29[[#This Row],[PESEL]], 10, 1), 2) = 0, "k", "m")</f>
        <v>m</v>
      </c>
      <c r="E210" s="1" t="str">
        <f>MID(pesele__29[[#This Row],[PESEL]], 3, 2)</f>
        <v>30</v>
      </c>
      <c r="F210" s="10">
        <f>IF(pesele__29[[#This Row],[numer miesiaca]]*1 &gt; 12, pesele__29[[#This Row],[numer miesiaca]]*1-20, pesele__29[[#This Row],[numer miesiaca]]*1)</f>
        <v>10</v>
      </c>
      <c r="G210" s="1" t="str">
        <f>VLOOKUP(pesele__29[[#This Row],[miesiac]],$I$3:$J$14, 2, 0)</f>
        <v>październik</v>
      </c>
    </row>
    <row r="211" spans="1:7" x14ac:dyDescent="0.35">
      <c r="A211" s="1" t="s">
        <v>842</v>
      </c>
      <c r="B211" s="1" t="s">
        <v>316</v>
      </c>
      <c r="C211" s="1" t="s">
        <v>74</v>
      </c>
      <c r="D211" s="1" t="str">
        <f>IF(MOD(MID(pesele__29[[#This Row],[PESEL]], 10, 1), 2) = 0, "k", "m")</f>
        <v>m</v>
      </c>
      <c r="E211" s="1" t="str">
        <f>MID(pesele__29[[#This Row],[PESEL]], 3, 2)</f>
        <v>30</v>
      </c>
      <c r="F211" s="10">
        <f>IF(pesele__29[[#This Row],[numer miesiaca]]*1 &gt; 12, pesele__29[[#This Row],[numer miesiaca]]*1-20, pesele__29[[#This Row],[numer miesiaca]]*1)</f>
        <v>10</v>
      </c>
      <c r="G211" s="1" t="str">
        <f>VLOOKUP(pesele__29[[#This Row],[miesiac]],$I$3:$J$14, 2, 0)</f>
        <v>październik</v>
      </c>
    </row>
    <row r="212" spans="1:7" x14ac:dyDescent="0.35">
      <c r="A212" s="1" t="s">
        <v>843</v>
      </c>
      <c r="B212" s="1" t="s">
        <v>317</v>
      </c>
      <c r="C212" s="1" t="s">
        <v>211</v>
      </c>
      <c r="D212" s="1" t="str">
        <f>IF(MOD(MID(pesele__29[[#This Row],[PESEL]], 10, 1), 2) = 0, "k", "m")</f>
        <v>k</v>
      </c>
      <c r="E212" s="1" t="str">
        <f>MID(pesele__29[[#This Row],[PESEL]], 3, 2)</f>
        <v>30</v>
      </c>
      <c r="F212" s="10">
        <f>IF(pesele__29[[#This Row],[numer miesiaca]]*1 &gt; 12, pesele__29[[#This Row],[numer miesiaca]]*1-20, pesele__29[[#This Row],[numer miesiaca]]*1)</f>
        <v>10</v>
      </c>
      <c r="G212" s="1" t="str">
        <f>VLOOKUP(pesele__29[[#This Row],[miesiac]],$I$3:$J$14, 2, 0)</f>
        <v>październik</v>
      </c>
    </row>
    <row r="213" spans="1:7" x14ac:dyDescent="0.35">
      <c r="A213" s="1" t="s">
        <v>844</v>
      </c>
      <c r="B213" s="1" t="s">
        <v>318</v>
      </c>
      <c r="C213" s="1" t="s">
        <v>26</v>
      </c>
      <c r="D213" s="1" t="str">
        <f>IF(MOD(MID(pesele__29[[#This Row],[PESEL]], 10, 1), 2) = 0, "k", "m")</f>
        <v>m</v>
      </c>
      <c r="E213" s="1" t="str">
        <f>MID(pesele__29[[#This Row],[PESEL]], 3, 2)</f>
        <v>30</v>
      </c>
      <c r="F213" s="10">
        <f>IF(pesele__29[[#This Row],[numer miesiaca]]*1 &gt; 12, pesele__29[[#This Row],[numer miesiaca]]*1-20, pesele__29[[#This Row],[numer miesiaca]]*1)</f>
        <v>10</v>
      </c>
      <c r="G213" s="1" t="str">
        <f>VLOOKUP(pesele__29[[#This Row],[miesiac]],$I$3:$J$14, 2, 0)</f>
        <v>październik</v>
      </c>
    </row>
    <row r="214" spans="1:7" x14ac:dyDescent="0.35">
      <c r="A214" s="1" t="s">
        <v>845</v>
      </c>
      <c r="B214" s="1" t="s">
        <v>20</v>
      </c>
      <c r="C214" s="1" t="s">
        <v>29</v>
      </c>
      <c r="D214" s="1" t="str">
        <f>IF(MOD(MID(pesele__29[[#This Row],[PESEL]], 10, 1), 2) = 0, "k", "m")</f>
        <v>m</v>
      </c>
      <c r="E214" s="1" t="str">
        <f>MID(pesele__29[[#This Row],[PESEL]], 3, 2)</f>
        <v>30</v>
      </c>
      <c r="F214" s="10">
        <f>IF(pesele__29[[#This Row],[numer miesiaca]]*1 &gt; 12, pesele__29[[#This Row],[numer miesiaca]]*1-20, pesele__29[[#This Row],[numer miesiaca]]*1)</f>
        <v>10</v>
      </c>
      <c r="G214" s="1" t="str">
        <f>VLOOKUP(pesele__29[[#This Row],[miesiac]],$I$3:$J$14, 2, 0)</f>
        <v>październik</v>
      </c>
    </row>
    <row r="215" spans="1:7" x14ac:dyDescent="0.35">
      <c r="A215" s="1" t="s">
        <v>846</v>
      </c>
      <c r="B215" s="1" t="s">
        <v>319</v>
      </c>
      <c r="C215" s="1" t="s">
        <v>320</v>
      </c>
      <c r="D215" s="1" t="str">
        <f>IF(MOD(MID(pesele__29[[#This Row],[PESEL]], 10, 1), 2) = 0, "k", "m")</f>
        <v>k</v>
      </c>
      <c r="E215" s="1" t="str">
        <f>MID(pesele__29[[#This Row],[PESEL]], 3, 2)</f>
        <v>30</v>
      </c>
      <c r="F215" s="10">
        <f>IF(pesele__29[[#This Row],[numer miesiaca]]*1 &gt; 12, pesele__29[[#This Row],[numer miesiaca]]*1-20, pesele__29[[#This Row],[numer miesiaca]]*1)</f>
        <v>10</v>
      </c>
      <c r="G215" s="1" t="str">
        <f>VLOOKUP(pesele__29[[#This Row],[miesiac]],$I$3:$J$14, 2, 0)</f>
        <v>październik</v>
      </c>
    </row>
    <row r="216" spans="1:7" x14ac:dyDescent="0.35">
      <c r="A216" s="1" t="s">
        <v>847</v>
      </c>
      <c r="B216" s="1" t="s">
        <v>321</v>
      </c>
      <c r="C216" s="1" t="s">
        <v>58</v>
      </c>
      <c r="D216" s="1" t="str">
        <f>IF(MOD(MID(pesele__29[[#This Row],[PESEL]], 10, 1), 2) = 0, "k", "m")</f>
        <v>k</v>
      </c>
      <c r="E216" s="1" t="str">
        <f>MID(pesele__29[[#This Row],[PESEL]], 3, 2)</f>
        <v>30</v>
      </c>
      <c r="F216" s="10">
        <f>IF(pesele__29[[#This Row],[numer miesiaca]]*1 &gt; 12, pesele__29[[#This Row],[numer miesiaca]]*1-20, pesele__29[[#This Row],[numer miesiaca]]*1)</f>
        <v>10</v>
      </c>
      <c r="G216" s="1" t="str">
        <f>VLOOKUP(pesele__29[[#This Row],[miesiac]],$I$3:$J$14, 2, 0)</f>
        <v>październik</v>
      </c>
    </row>
    <row r="217" spans="1:7" x14ac:dyDescent="0.35">
      <c r="A217" s="1" t="s">
        <v>848</v>
      </c>
      <c r="B217" s="1" t="s">
        <v>322</v>
      </c>
      <c r="C217" s="1" t="s">
        <v>255</v>
      </c>
      <c r="D217" s="1" t="str">
        <f>IF(MOD(MID(pesele__29[[#This Row],[PESEL]], 10, 1), 2) = 0, "k", "m")</f>
        <v>k</v>
      </c>
      <c r="E217" s="1" t="str">
        <f>MID(pesele__29[[#This Row],[PESEL]], 3, 2)</f>
        <v>30</v>
      </c>
      <c r="F217" s="10">
        <f>IF(pesele__29[[#This Row],[numer miesiaca]]*1 &gt; 12, pesele__29[[#This Row],[numer miesiaca]]*1-20, pesele__29[[#This Row],[numer miesiaca]]*1)</f>
        <v>10</v>
      </c>
      <c r="G217" s="1" t="str">
        <f>VLOOKUP(pesele__29[[#This Row],[miesiac]],$I$3:$J$14, 2, 0)</f>
        <v>październik</v>
      </c>
    </row>
    <row r="218" spans="1:7" x14ac:dyDescent="0.35">
      <c r="A218" s="1" t="s">
        <v>849</v>
      </c>
      <c r="B218" s="1" t="s">
        <v>323</v>
      </c>
      <c r="C218" s="1" t="s">
        <v>201</v>
      </c>
      <c r="D218" s="1" t="str">
        <f>IF(MOD(MID(pesele__29[[#This Row],[PESEL]], 10, 1), 2) = 0, "k", "m")</f>
        <v>k</v>
      </c>
      <c r="E218" s="1" t="str">
        <f>MID(pesele__29[[#This Row],[PESEL]], 3, 2)</f>
        <v>30</v>
      </c>
      <c r="F218" s="10">
        <f>IF(pesele__29[[#This Row],[numer miesiaca]]*1 &gt; 12, pesele__29[[#This Row],[numer miesiaca]]*1-20, pesele__29[[#This Row],[numer miesiaca]]*1)</f>
        <v>10</v>
      </c>
      <c r="G218" s="1" t="str">
        <f>VLOOKUP(pesele__29[[#This Row],[miesiac]],$I$3:$J$14, 2, 0)</f>
        <v>październik</v>
      </c>
    </row>
    <row r="219" spans="1:7" x14ac:dyDescent="0.35">
      <c r="A219" s="1" t="s">
        <v>850</v>
      </c>
      <c r="B219" s="1" t="s">
        <v>324</v>
      </c>
      <c r="C219" s="1" t="s">
        <v>112</v>
      </c>
      <c r="D219" s="1" t="str">
        <f>IF(MOD(MID(pesele__29[[#This Row],[PESEL]], 10, 1), 2) = 0, "k", "m")</f>
        <v>k</v>
      </c>
      <c r="E219" s="1" t="str">
        <f>MID(pesele__29[[#This Row],[PESEL]], 3, 2)</f>
        <v>30</v>
      </c>
      <c r="F219" s="10">
        <f>IF(pesele__29[[#This Row],[numer miesiaca]]*1 &gt; 12, pesele__29[[#This Row],[numer miesiaca]]*1-20, pesele__29[[#This Row],[numer miesiaca]]*1)</f>
        <v>10</v>
      </c>
      <c r="G219" s="1" t="str">
        <f>VLOOKUP(pesele__29[[#This Row],[miesiac]],$I$3:$J$14, 2, 0)</f>
        <v>październik</v>
      </c>
    </row>
    <row r="220" spans="1:7" x14ac:dyDescent="0.35">
      <c r="A220" s="1" t="s">
        <v>851</v>
      </c>
      <c r="B220" s="1" t="s">
        <v>325</v>
      </c>
      <c r="C220" s="1" t="s">
        <v>257</v>
      </c>
      <c r="D220" s="1" t="str">
        <f>IF(MOD(MID(pesele__29[[#This Row],[PESEL]], 10, 1), 2) = 0, "k", "m")</f>
        <v>k</v>
      </c>
      <c r="E220" s="1" t="str">
        <f>MID(pesele__29[[#This Row],[PESEL]], 3, 2)</f>
        <v>30</v>
      </c>
      <c r="F220" s="10">
        <f>IF(pesele__29[[#This Row],[numer miesiaca]]*1 &gt; 12, pesele__29[[#This Row],[numer miesiaca]]*1-20, pesele__29[[#This Row],[numer miesiaca]]*1)</f>
        <v>10</v>
      </c>
      <c r="G220" s="1" t="str">
        <f>VLOOKUP(pesele__29[[#This Row],[miesiac]],$I$3:$J$14, 2, 0)</f>
        <v>październik</v>
      </c>
    </row>
    <row r="221" spans="1:7" x14ac:dyDescent="0.35">
      <c r="A221" s="1" t="s">
        <v>852</v>
      </c>
      <c r="B221" s="1" t="s">
        <v>326</v>
      </c>
      <c r="C221" s="1" t="s">
        <v>12</v>
      </c>
      <c r="D221" s="1" t="str">
        <f>IF(MOD(MID(pesele__29[[#This Row],[PESEL]], 10, 1), 2) = 0, "k", "m")</f>
        <v>m</v>
      </c>
      <c r="E221" s="1" t="str">
        <f>MID(pesele__29[[#This Row],[PESEL]], 3, 2)</f>
        <v>30</v>
      </c>
      <c r="F221" s="10">
        <f>IF(pesele__29[[#This Row],[numer miesiaca]]*1 &gt; 12, pesele__29[[#This Row],[numer miesiaca]]*1-20, pesele__29[[#This Row],[numer miesiaca]]*1)</f>
        <v>10</v>
      </c>
      <c r="G221" s="1" t="str">
        <f>VLOOKUP(pesele__29[[#This Row],[miesiac]],$I$3:$J$14, 2, 0)</f>
        <v>październik</v>
      </c>
    </row>
    <row r="222" spans="1:7" x14ac:dyDescent="0.35">
      <c r="A222" s="1" t="s">
        <v>853</v>
      </c>
      <c r="B222" s="1" t="s">
        <v>327</v>
      </c>
      <c r="C222" s="1" t="s">
        <v>257</v>
      </c>
      <c r="D222" s="1" t="str">
        <f>IF(MOD(MID(pesele__29[[#This Row],[PESEL]], 10, 1), 2) = 0, "k", "m")</f>
        <v>k</v>
      </c>
      <c r="E222" s="1" t="str">
        <f>MID(pesele__29[[#This Row],[PESEL]], 3, 2)</f>
        <v>30</v>
      </c>
      <c r="F222" s="10">
        <f>IF(pesele__29[[#This Row],[numer miesiaca]]*1 &gt; 12, pesele__29[[#This Row],[numer miesiaca]]*1-20, pesele__29[[#This Row],[numer miesiaca]]*1)</f>
        <v>10</v>
      </c>
      <c r="G222" s="1" t="str">
        <f>VLOOKUP(pesele__29[[#This Row],[miesiac]],$I$3:$J$14, 2, 0)</f>
        <v>październik</v>
      </c>
    </row>
    <row r="223" spans="1:7" x14ac:dyDescent="0.35">
      <c r="A223" s="1" t="s">
        <v>854</v>
      </c>
      <c r="B223" s="1" t="s">
        <v>328</v>
      </c>
      <c r="C223" s="1" t="s">
        <v>193</v>
      </c>
      <c r="D223" s="1" t="str">
        <f>IF(MOD(MID(pesele__29[[#This Row],[PESEL]], 10, 1), 2) = 0, "k", "m")</f>
        <v>k</v>
      </c>
      <c r="E223" s="1" t="str">
        <f>MID(pesele__29[[#This Row],[PESEL]], 3, 2)</f>
        <v>30</v>
      </c>
      <c r="F223" s="10">
        <f>IF(pesele__29[[#This Row],[numer miesiaca]]*1 &gt; 12, pesele__29[[#This Row],[numer miesiaca]]*1-20, pesele__29[[#This Row],[numer miesiaca]]*1)</f>
        <v>10</v>
      </c>
      <c r="G223" s="1" t="str">
        <f>VLOOKUP(pesele__29[[#This Row],[miesiac]],$I$3:$J$14, 2, 0)</f>
        <v>październik</v>
      </c>
    </row>
    <row r="224" spans="1:7" x14ac:dyDescent="0.35">
      <c r="A224" s="1" t="s">
        <v>855</v>
      </c>
      <c r="B224" s="1" t="s">
        <v>329</v>
      </c>
      <c r="C224" s="1" t="s">
        <v>193</v>
      </c>
      <c r="D224" s="1" t="str">
        <f>IF(MOD(MID(pesele__29[[#This Row],[PESEL]], 10, 1), 2) = 0, "k", "m")</f>
        <v>k</v>
      </c>
      <c r="E224" s="1" t="str">
        <f>MID(pesele__29[[#This Row],[PESEL]], 3, 2)</f>
        <v>30</v>
      </c>
      <c r="F224" s="10">
        <f>IF(pesele__29[[#This Row],[numer miesiaca]]*1 &gt; 12, pesele__29[[#This Row],[numer miesiaca]]*1-20, pesele__29[[#This Row],[numer miesiaca]]*1)</f>
        <v>10</v>
      </c>
      <c r="G224" s="1" t="str">
        <f>VLOOKUP(pesele__29[[#This Row],[miesiac]],$I$3:$J$14, 2, 0)</f>
        <v>październik</v>
      </c>
    </row>
    <row r="225" spans="1:7" x14ac:dyDescent="0.35">
      <c r="A225" s="1" t="s">
        <v>856</v>
      </c>
      <c r="B225" s="1" t="s">
        <v>330</v>
      </c>
      <c r="C225" s="1" t="s">
        <v>117</v>
      </c>
      <c r="D225" s="1" t="str">
        <f>IF(MOD(MID(pesele__29[[#This Row],[PESEL]], 10, 1), 2) = 0, "k", "m")</f>
        <v>k</v>
      </c>
      <c r="E225" s="1" t="str">
        <f>MID(pesele__29[[#This Row],[PESEL]], 3, 2)</f>
        <v>30</v>
      </c>
      <c r="F225" s="10">
        <f>IF(pesele__29[[#This Row],[numer miesiaca]]*1 &gt; 12, pesele__29[[#This Row],[numer miesiaca]]*1-20, pesele__29[[#This Row],[numer miesiaca]]*1)</f>
        <v>10</v>
      </c>
      <c r="G225" s="1" t="str">
        <f>VLOOKUP(pesele__29[[#This Row],[miesiac]],$I$3:$J$14, 2, 0)</f>
        <v>październik</v>
      </c>
    </row>
    <row r="226" spans="1:7" x14ac:dyDescent="0.35">
      <c r="A226" s="1" t="s">
        <v>857</v>
      </c>
      <c r="B226" s="1" t="s">
        <v>331</v>
      </c>
      <c r="C226" s="1" t="s">
        <v>262</v>
      </c>
      <c r="D226" s="1" t="str">
        <f>IF(MOD(MID(pesele__29[[#This Row],[PESEL]], 10, 1), 2) = 0, "k", "m")</f>
        <v>k</v>
      </c>
      <c r="E226" s="1" t="str">
        <f>MID(pesele__29[[#This Row],[PESEL]], 3, 2)</f>
        <v>30</v>
      </c>
      <c r="F226" s="10">
        <f>IF(pesele__29[[#This Row],[numer miesiaca]]*1 &gt; 12, pesele__29[[#This Row],[numer miesiaca]]*1-20, pesele__29[[#This Row],[numer miesiaca]]*1)</f>
        <v>10</v>
      </c>
      <c r="G226" s="1" t="str">
        <f>VLOOKUP(pesele__29[[#This Row],[miesiac]],$I$3:$J$14, 2, 0)</f>
        <v>październik</v>
      </c>
    </row>
    <row r="227" spans="1:7" x14ac:dyDescent="0.35">
      <c r="A227" s="1" t="s">
        <v>858</v>
      </c>
      <c r="B227" s="1" t="s">
        <v>332</v>
      </c>
      <c r="C227" s="1" t="s">
        <v>333</v>
      </c>
      <c r="D227" s="1" t="str">
        <f>IF(MOD(MID(pesele__29[[#This Row],[PESEL]], 10, 1), 2) = 0, "k", "m")</f>
        <v>k</v>
      </c>
      <c r="E227" s="1" t="str">
        <f>MID(pesele__29[[#This Row],[PESEL]], 3, 2)</f>
        <v>30</v>
      </c>
      <c r="F227" s="10">
        <f>IF(pesele__29[[#This Row],[numer miesiaca]]*1 &gt; 12, pesele__29[[#This Row],[numer miesiaca]]*1-20, pesele__29[[#This Row],[numer miesiaca]]*1)</f>
        <v>10</v>
      </c>
      <c r="G227" s="1" t="str">
        <f>VLOOKUP(pesele__29[[#This Row],[miesiac]],$I$3:$J$14, 2, 0)</f>
        <v>październik</v>
      </c>
    </row>
    <row r="228" spans="1:7" x14ac:dyDescent="0.35">
      <c r="A228" s="1" t="s">
        <v>859</v>
      </c>
      <c r="B228" s="1" t="s">
        <v>334</v>
      </c>
      <c r="C228" s="1" t="s">
        <v>218</v>
      </c>
      <c r="D228" s="1" t="str">
        <f>IF(MOD(MID(pesele__29[[#This Row],[PESEL]], 10, 1), 2) = 0, "k", "m")</f>
        <v>k</v>
      </c>
      <c r="E228" s="1" t="str">
        <f>MID(pesele__29[[#This Row],[PESEL]], 3, 2)</f>
        <v>30</v>
      </c>
      <c r="F228" s="10">
        <f>IF(pesele__29[[#This Row],[numer miesiaca]]*1 &gt; 12, pesele__29[[#This Row],[numer miesiaca]]*1-20, pesele__29[[#This Row],[numer miesiaca]]*1)</f>
        <v>10</v>
      </c>
      <c r="G228" s="1" t="str">
        <f>VLOOKUP(pesele__29[[#This Row],[miesiac]],$I$3:$J$14, 2, 0)</f>
        <v>październik</v>
      </c>
    </row>
    <row r="229" spans="1:7" x14ac:dyDescent="0.35">
      <c r="A229" s="1" t="s">
        <v>860</v>
      </c>
      <c r="B229" s="1" t="s">
        <v>335</v>
      </c>
      <c r="C229" s="1" t="s">
        <v>336</v>
      </c>
      <c r="D229" s="1" t="str">
        <f>IF(MOD(MID(pesele__29[[#This Row],[PESEL]], 10, 1), 2) = 0, "k", "m")</f>
        <v>k</v>
      </c>
      <c r="E229" s="1" t="str">
        <f>MID(pesele__29[[#This Row],[PESEL]], 3, 2)</f>
        <v>30</v>
      </c>
      <c r="F229" s="10">
        <f>IF(pesele__29[[#This Row],[numer miesiaca]]*1 &gt; 12, pesele__29[[#This Row],[numer miesiaca]]*1-20, pesele__29[[#This Row],[numer miesiaca]]*1)</f>
        <v>10</v>
      </c>
      <c r="G229" s="1" t="str">
        <f>VLOOKUP(pesele__29[[#This Row],[miesiac]],$I$3:$J$14, 2, 0)</f>
        <v>październik</v>
      </c>
    </row>
    <row r="230" spans="1:7" x14ac:dyDescent="0.35">
      <c r="A230" s="1" t="s">
        <v>861</v>
      </c>
      <c r="B230" s="1" t="s">
        <v>337</v>
      </c>
      <c r="C230" s="1" t="s">
        <v>338</v>
      </c>
      <c r="D230" s="1" t="str">
        <f>IF(MOD(MID(pesele__29[[#This Row],[PESEL]], 10, 1), 2) = 0, "k", "m")</f>
        <v>m</v>
      </c>
      <c r="E230" s="1" t="str">
        <f>MID(pesele__29[[#This Row],[PESEL]], 3, 2)</f>
        <v>30</v>
      </c>
      <c r="F230" s="10">
        <f>IF(pesele__29[[#This Row],[numer miesiaca]]*1 &gt; 12, pesele__29[[#This Row],[numer miesiaca]]*1-20, pesele__29[[#This Row],[numer miesiaca]]*1)</f>
        <v>10</v>
      </c>
      <c r="G230" s="1" t="str">
        <f>VLOOKUP(pesele__29[[#This Row],[miesiac]],$I$3:$J$14, 2, 0)</f>
        <v>październik</v>
      </c>
    </row>
    <row r="231" spans="1:7" x14ac:dyDescent="0.35">
      <c r="A231" s="1" t="s">
        <v>862</v>
      </c>
      <c r="B231" s="1" t="s">
        <v>339</v>
      </c>
      <c r="C231" s="1" t="s">
        <v>340</v>
      </c>
      <c r="D231" s="1" t="str">
        <f>IF(MOD(MID(pesele__29[[#This Row],[PESEL]], 10, 1), 2) = 0, "k", "m")</f>
        <v>m</v>
      </c>
      <c r="E231" s="1" t="str">
        <f>MID(pesele__29[[#This Row],[PESEL]], 3, 2)</f>
        <v>31</v>
      </c>
      <c r="F231" s="10">
        <f>IF(pesele__29[[#This Row],[numer miesiaca]]*1 &gt; 12, pesele__29[[#This Row],[numer miesiaca]]*1-20, pesele__29[[#This Row],[numer miesiaca]]*1)</f>
        <v>11</v>
      </c>
      <c r="G231" s="1" t="str">
        <f>VLOOKUP(pesele__29[[#This Row],[miesiac]],$I$3:$J$14, 2, 0)</f>
        <v>listopad</v>
      </c>
    </row>
    <row r="232" spans="1:7" x14ac:dyDescent="0.35">
      <c r="A232" s="1" t="s">
        <v>863</v>
      </c>
      <c r="B232" s="1" t="s">
        <v>341</v>
      </c>
      <c r="C232" s="1" t="s">
        <v>172</v>
      </c>
      <c r="D232" s="1" t="str">
        <f>IF(MOD(MID(pesele__29[[#This Row],[PESEL]], 10, 1), 2) = 0, "k", "m")</f>
        <v>k</v>
      </c>
      <c r="E232" s="1" t="str">
        <f>MID(pesele__29[[#This Row],[PESEL]], 3, 2)</f>
        <v>31</v>
      </c>
      <c r="F232" s="10">
        <f>IF(pesele__29[[#This Row],[numer miesiaca]]*1 &gt; 12, pesele__29[[#This Row],[numer miesiaca]]*1-20, pesele__29[[#This Row],[numer miesiaca]]*1)</f>
        <v>11</v>
      </c>
      <c r="G232" s="1" t="str">
        <f>VLOOKUP(pesele__29[[#This Row],[miesiac]],$I$3:$J$14, 2, 0)</f>
        <v>listopad</v>
      </c>
    </row>
    <row r="233" spans="1:7" x14ac:dyDescent="0.35">
      <c r="A233" s="1" t="s">
        <v>864</v>
      </c>
      <c r="B233" s="1" t="s">
        <v>342</v>
      </c>
      <c r="C233" s="1" t="s">
        <v>70</v>
      </c>
      <c r="D233" s="1" t="str">
        <f>IF(MOD(MID(pesele__29[[#This Row],[PESEL]], 10, 1), 2) = 0, "k", "m")</f>
        <v>m</v>
      </c>
      <c r="E233" s="1" t="str">
        <f>MID(pesele__29[[#This Row],[PESEL]], 3, 2)</f>
        <v>31</v>
      </c>
      <c r="F233" s="10">
        <f>IF(pesele__29[[#This Row],[numer miesiaca]]*1 &gt; 12, pesele__29[[#This Row],[numer miesiaca]]*1-20, pesele__29[[#This Row],[numer miesiaca]]*1)</f>
        <v>11</v>
      </c>
      <c r="G233" s="1" t="str">
        <f>VLOOKUP(pesele__29[[#This Row],[miesiac]],$I$3:$J$14, 2, 0)</f>
        <v>listopad</v>
      </c>
    </row>
    <row r="234" spans="1:7" x14ac:dyDescent="0.35">
      <c r="A234" s="1" t="s">
        <v>865</v>
      </c>
      <c r="B234" s="1" t="s">
        <v>343</v>
      </c>
      <c r="C234" s="1" t="s">
        <v>12</v>
      </c>
      <c r="D234" s="1" t="str">
        <f>IF(MOD(MID(pesele__29[[#This Row],[PESEL]], 10, 1), 2) = 0, "k", "m")</f>
        <v>m</v>
      </c>
      <c r="E234" s="1" t="str">
        <f>MID(pesele__29[[#This Row],[PESEL]], 3, 2)</f>
        <v>31</v>
      </c>
      <c r="F234" s="10">
        <f>IF(pesele__29[[#This Row],[numer miesiaca]]*1 &gt; 12, pesele__29[[#This Row],[numer miesiaca]]*1-20, pesele__29[[#This Row],[numer miesiaca]]*1)</f>
        <v>11</v>
      </c>
      <c r="G234" s="1" t="str">
        <f>VLOOKUP(pesele__29[[#This Row],[miesiac]],$I$3:$J$14, 2, 0)</f>
        <v>listopad</v>
      </c>
    </row>
    <row r="235" spans="1:7" x14ac:dyDescent="0.35">
      <c r="A235" s="1" t="s">
        <v>866</v>
      </c>
      <c r="B235" s="1" t="s">
        <v>344</v>
      </c>
      <c r="C235" s="1" t="s">
        <v>282</v>
      </c>
      <c r="D235" s="1" t="str">
        <f>IF(MOD(MID(pesele__29[[#This Row],[PESEL]], 10, 1), 2) = 0, "k", "m")</f>
        <v>m</v>
      </c>
      <c r="E235" s="1" t="str">
        <f>MID(pesele__29[[#This Row],[PESEL]], 3, 2)</f>
        <v>31</v>
      </c>
      <c r="F235" s="10">
        <f>IF(pesele__29[[#This Row],[numer miesiaca]]*1 &gt; 12, pesele__29[[#This Row],[numer miesiaca]]*1-20, pesele__29[[#This Row],[numer miesiaca]]*1)</f>
        <v>11</v>
      </c>
      <c r="G235" s="1" t="str">
        <f>VLOOKUP(pesele__29[[#This Row],[miesiac]],$I$3:$J$14, 2, 0)</f>
        <v>listopad</v>
      </c>
    </row>
    <row r="236" spans="1:7" x14ac:dyDescent="0.35">
      <c r="A236" s="1" t="s">
        <v>867</v>
      </c>
      <c r="B236" s="1" t="s">
        <v>345</v>
      </c>
      <c r="C236" s="1" t="s">
        <v>180</v>
      </c>
      <c r="D236" s="1" t="str">
        <f>IF(MOD(MID(pesele__29[[#This Row],[PESEL]], 10, 1), 2) = 0, "k", "m")</f>
        <v>m</v>
      </c>
      <c r="E236" s="1" t="str">
        <f>MID(pesele__29[[#This Row],[PESEL]], 3, 2)</f>
        <v>31</v>
      </c>
      <c r="F236" s="10">
        <f>IF(pesele__29[[#This Row],[numer miesiaca]]*1 &gt; 12, pesele__29[[#This Row],[numer miesiaca]]*1-20, pesele__29[[#This Row],[numer miesiaca]]*1)</f>
        <v>11</v>
      </c>
      <c r="G236" s="1" t="str">
        <f>VLOOKUP(pesele__29[[#This Row],[miesiac]],$I$3:$J$14, 2, 0)</f>
        <v>listopad</v>
      </c>
    </row>
    <row r="237" spans="1:7" x14ac:dyDescent="0.35">
      <c r="A237" s="1" t="s">
        <v>868</v>
      </c>
      <c r="B237" s="1" t="s">
        <v>346</v>
      </c>
      <c r="C237" s="1" t="s">
        <v>44</v>
      </c>
      <c r="D237" s="1" t="str">
        <f>IF(MOD(MID(pesele__29[[#This Row],[PESEL]], 10, 1), 2) = 0, "k", "m")</f>
        <v>k</v>
      </c>
      <c r="E237" s="1" t="str">
        <f>MID(pesele__29[[#This Row],[PESEL]], 3, 2)</f>
        <v>31</v>
      </c>
      <c r="F237" s="10">
        <f>IF(pesele__29[[#This Row],[numer miesiaca]]*1 &gt; 12, pesele__29[[#This Row],[numer miesiaca]]*1-20, pesele__29[[#This Row],[numer miesiaca]]*1)</f>
        <v>11</v>
      </c>
      <c r="G237" s="1" t="str">
        <f>VLOOKUP(pesele__29[[#This Row],[miesiac]],$I$3:$J$14, 2, 0)</f>
        <v>listopad</v>
      </c>
    </row>
    <row r="238" spans="1:7" x14ac:dyDescent="0.35">
      <c r="A238" s="1" t="s">
        <v>869</v>
      </c>
      <c r="B238" s="1" t="s">
        <v>347</v>
      </c>
      <c r="C238" s="1" t="s">
        <v>178</v>
      </c>
      <c r="D238" s="1" t="str">
        <f>IF(MOD(MID(pesele__29[[#This Row],[PESEL]], 10, 1), 2) = 0, "k", "m")</f>
        <v>k</v>
      </c>
      <c r="E238" s="1" t="str">
        <f>MID(pesele__29[[#This Row],[PESEL]], 3, 2)</f>
        <v>31</v>
      </c>
      <c r="F238" s="10">
        <f>IF(pesele__29[[#This Row],[numer miesiaca]]*1 &gt; 12, pesele__29[[#This Row],[numer miesiaca]]*1-20, pesele__29[[#This Row],[numer miesiaca]]*1)</f>
        <v>11</v>
      </c>
      <c r="G238" s="1" t="str">
        <f>VLOOKUP(pesele__29[[#This Row],[miesiac]],$I$3:$J$14, 2, 0)</f>
        <v>listopad</v>
      </c>
    </row>
    <row r="239" spans="1:7" x14ac:dyDescent="0.35">
      <c r="A239" s="1" t="s">
        <v>870</v>
      </c>
      <c r="B239" s="1" t="s">
        <v>348</v>
      </c>
      <c r="C239" s="1" t="s">
        <v>31</v>
      </c>
      <c r="D239" s="1" t="str">
        <f>IF(MOD(MID(pesele__29[[#This Row],[PESEL]], 10, 1), 2) = 0, "k", "m")</f>
        <v>m</v>
      </c>
      <c r="E239" s="1" t="str">
        <f>MID(pesele__29[[#This Row],[PESEL]], 3, 2)</f>
        <v>31</v>
      </c>
      <c r="F239" s="10">
        <f>IF(pesele__29[[#This Row],[numer miesiaca]]*1 &gt; 12, pesele__29[[#This Row],[numer miesiaca]]*1-20, pesele__29[[#This Row],[numer miesiaca]]*1)</f>
        <v>11</v>
      </c>
      <c r="G239" s="1" t="str">
        <f>VLOOKUP(pesele__29[[#This Row],[miesiac]],$I$3:$J$14, 2, 0)</f>
        <v>listopad</v>
      </c>
    </row>
    <row r="240" spans="1:7" x14ac:dyDescent="0.35">
      <c r="A240" s="1" t="s">
        <v>871</v>
      </c>
      <c r="B240" s="1" t="s">
        <v>62</v>
      </c>
      <c r="C240" s="1" t="s">
        <v>78</v>
      </c>
      <c r="D240" s="1" t="str">
        <f>IF(MOD(MID(pesele__29[[#This Row],[PESEL]], 10, 1), 2) = 0, "k", "m")</f>
        <v>m</v>
      </c>
      <c r="E240" s="1" t="str">
        <f>MID(pesele__29[[#This Row],[PESEL]], 3, 2)</f>
        <v>31</v>
      </c>
      <c r="F240" s="10">
        <f>IF(pesele__29[[#This Row],[numer miesiaca]]*1 &gt; 12, pesele__29[[#This Row],[numer miesiaca]]*1-20, pesele__29[[#This Row],[numer miesiaca]]*1)</f>
        <v>11</v>
      </c>
      <c r="G240" s="1" t="str">
        <f>VLOOKUP(pesele__29[[#This Row],[miesiac]],$I$3:$J$14, 2, 0)</f>
        <v>listopad</v>
      </c>
    </row>
    <row r="241" spans="1:7" x14ac:dyDescent="0.35">
      <c r="A241" s="1" t="s">
        <v>872</v>
      </c>
      <c r="B241" s="1" t="s">
        <v>349</v>
      </c>
      <c r="C241" s="1" t="s">
        <v>187</v>
      </c>
      <c r="D241" s="1" t="str">
        <f>IF(MOD(MID(pesele__29[[#This Row],[PESEL]], 10, 1), 2) = 0, "k", "m")</f>
        <v>k</v>
      </c>
      <c r="E241" s="1" t="str">
        <f>MID(pesele__29[[#This Row],[PESEL]], 3, 2)</f>
        <v>31</v>
      </c>
      <c r="F241" s="10">
        <f>IF(pesele__29[[#This Row],[numer miesiaca]]*1 &gt; 12, pesele__29[[#This Row],[numer miesiaca]]*1-20, pesele__29[[#This Row],[numer miesiaca]]*1)</f>
        <v>11</v>
      </c>
      <c r="G241" s="1" t="str">
        <f>VLOOKUP(pesele__29[[#This Row],[miesiac]],$I$3:$J$14, 2, 0)</f>
        <v>listopad</v>
      </c>
    </row>
    <row r="242" spans="1:7" x14ac:dyDescent="0.35">
      <c r="A242" s="1" t="s">
        <v>873</v>
      </c>
      <c r="B242" s="1" t="s">
        <v>350</v>
      </c>
      <c r="C242" s="1" t="s">
        <v>104</v>
      </c>
      <c r="D242" s="1" t="str">
        <f>IF(MOD(MID(pesele__29[[#This Row],[PESEL]], 10, 1), 2) = 0, "k", "m")</f>
        <v>m</v>
      </c>
      <c r="E242" s="1" t="str">
        <f>MID(pesele__29[[#This Row],[PESEL]], 3, 2)</f>
        <v>31</v>
      </c>
      <c r="F242" s="10">
        <f>IF(pesele__29[[#This Row],[numer miesiaca]]*1 &gt; 12, pesele__29[[#This Row],[numer miesiaca]]*1-20, pesele__29[[#This Row],[numer miesiaca]]*1)</f>
        <v>11</v>
      </c>
      <c r="G242" s="1" t="str">
        <f>VLOOKUP(pesele__29[[#This Row],[miesiac]],$I$3:$J$14, 2, 0)</f>
        <v>listopad</v>
      </c>
    </row>
    <row r="243" spans="1:7" x14ac:dyDescent="0.35">
      <c r="A243" s="1" t="s">
        <v>874</v>
      </c>
      <c r="B243" s="1" t="s">
        <v>351</v>
      </c>
      <c r="C243" s="1" t="s">
        <v>60</v>
      </c>
      <c r="D243" s="1" t="str">
        <f>IF(MOD(MID(pesele__29[[#This Row],[PESEL]], 10, 1), 2) = 0, "k", "m")</f>
        <v>m</v>
      </c>
      <c r="E243" s="1" t="str">
        <f>MID(pesele__29[[#This Row],[PESEL]], 3, 2)</f>
        <v>31</v>
      </c>
      <c r="F243" s="10">
        <f>IF(pesele__29[[#This Row],[numer miesiaca]]*1 &gt; 12, pesele__29[[#This Row],[numer miesiaca]]*1-20, pesele__29[[#This Row],[numer miesiaca]]*1)</f>
        <v>11</v>
      </c>
      <c r="G243" s="1" t="str">
        <f>VLOOKUP(pesele__29[[#This Row],[miesiac]],$I$3:$J$14, 2, 0)</f>
        <v>listopad</v>
      </c>
    </row>
    <row r="244" spans="1:7" x14ac:dyDescent="0.35">
      <c r="A244" s="1" t="s">
        <v>875</v>
      </c>
      <c r="B244" s="1" t="s">
        <v>352</v>
      </c>
      <c r="C244" s="1" t="s">
        <v>353</v>
      </c>
      <c r="D244" s="1" t="str">
        <f>IF(MOD(MID(pesele__29[[#This Row],[PESEL]], 10, 1), 2) = 0, "k", "m")</f>
        <v>m</v>
      </c>
      <c r="E244" s="1" t="str">
        <f>MID(pesele__29[[#This Row],[PESEL]], 3, 2)</f>
        <v>31</v>
      </c>
      <c r="F244" s="10">
        <f>IF(pesele__29[[#This Row],[numer miesiaca]]*1 &gt; 12, pesele__29[[#This Row],[numer miesiaca]]*1-20, pesele__29[[#This Row],[numer miesiaca]]*1)</f>
        <v>11</v>
      </c>
      <c r="G244" s="1" t="str">
        <f>VLOOKUP(pesele__29[[#This Row],[miesiac]],$I$3:$J$14, 2, 0)</f>
        <v>listopad</v>
      </c>
    </row>
    <row r="245" spans="1:7" x14ac:dyDescent="0.35">
      <c r="A245" s="1" t="s">
        <v>876</v>
      </c>
      <c r="B245" s="1" t="s">
        <v>354</v>
      </c>
      <c r="C245" s="1" t="s">
        <v>12</v>
      </c>
      <c r="D245" s="1" t="str">
        <f>IF(MOD(MID(pesele__29[[#This Row],[PESEL]], 10, 1), 2) = 0, "k", "m")</f>
        <v>m</v>
      </c>
      <c r="E245" s="1" t="str">
        <f>MID(pesele__29[[#This Row],[PESEL]], 3, 2)</f>
        <v>31</v>
      </c>
      <c r="F245" s="10">
        <f>IF(pesele__29[[#This Row],[numer miesiaca]]*1 &gt; 12, pesele__29[[#This Row],[numer miesiaca]]*1-20, pesele__29[[#This Row],[numer miesiaca]]*1)</f>
        <v>11</v>
      </c>
      <c r="G245" s="1" t="str">
        <f>VLOOKUP(pesele__29[[#This Row],[miesiac]],$I$3:$J$14, 2, 0)</f>
        <v>listopad</v>
      </c>
    </row>
    <row r="246" spans="1:7" x14ac:dyDescent="0.35">
      <c r="A246" s="1" t="s">
        <v>877</v>
      </c>
      <c r="B246" s="1" t="s">
        <v>355</v>
      </c>
      <c r="C246" s="1" t="s">
        <v>46</v>
      </c>
      <c r="D246" s="1" t="str">
        <f>IF(MOD(MID(pesele__29[[#This Row],[PESEL]], 10, 1), 2) = 0, "k", "m")</f>
        <v>k</v>
      </c>
      <c r="E246" s="1" t="str">
        <f>MID(pesele__29[[#This Row],[PESEL]], 3, 2)</f>
        <v>31</v>
      </c>
      <c r="F246" s="10">
        <f>IF(pesele__29[[#This Row],[numer miesiaca]]*1 &gt; 12, pesele__29[[#This Row],[numer miesiaca]]*1-20, pesele__29[[#This Row],[numer miesiaca]]*1)</f>
        <v>11</v>
      </c>
      <c r="G246" s="1" t="str">
        <f>VLOOKUP(pesele__29[[#This Row],[miesiac]],$I$3:$J$14, 2, 0)</f>
        <v>listopad</v>
      </c>
    </row>
    <row r="247" spans="1:7" x14ac:dyDescent="0.35">
      <c r="A247" s="1" t="s">
        <v>878</v>
      </c>
      <c r="B247" s="1" t="s">
        <v>356</v>
      </c>
      <c r="C247" s="1" t="s">
        <v>87</v>
      </c>
      <c r="D247" s="1" t="str">
        <f>IF(MOD(MID(pesele__29[[#This Row],[PESEL]], 10, 1), 2) = 0, "k", "m")</f>
        <v>k</v>
      </c>
      <c r="E247" s="1" t="str">
        <f>MID(pesele__29[[#This Row],[PESEL]], 3, 2)</f>
        <v>31</v>
      </c>
      <c r="F247" s="10">
        <f>IF(pesele__29[[#This Row],[numer miesiaca]]*1 &gt; 12, pesele__29[[#This Row],[numer miesiaca]]*1-20, pesele__29[[#This Row],[numer miesiaca]]*1)</f>
        <v>11</v>
      </c>
      <c r="G247" s="1" t="str">
        <f>VLOOKUP(pesele__29[[#This Row],[miesiac]],$I$3:$J$14, 2, 0)</f>
        <v>listopad</v>
      </c>
    </row>
    <row r="248" spans="1:7" x14ac:dyDescent="0.35">
      <c r="A248" s="1" t="s">
        <v>879</v>
      </c>
      <c r="B248" s="1" t="s">
        <v>357</v>
      </c>
      <c r="C248" s="1" t="s">
        <v>145</v>
      </c>
      <c r="D248" s="1" t="str">
        <f>IF(MOD(MID(pesele__29[[#This Row],[PESEL]], 10, 1), 2) = 0, "k", "m")</f>
        <v>k</v>
      </c>
      <c r="E248" s="1" t="str">
        <f>MID(pesele__29[[#This Row],[PESEL]], 3, 2)</f>
        <v>31</v>
      </c>
      <c r="F248" s="10">
        <f>IF(pesele__29[[#This Row],[numer miesiaca]]*1 &gt; 12, pesele__29[[#This Row],[numer miesiaca]]*1-20, pesele__29[[#This Row],[numer miesiaca]]*1)</f>
        <v>11</v>
      </c>
      <c r="G248" s="1" t="str">
        <f>VLOOKUP(pesele__29[[#This Row],[miesiac]],$I$3:$J$14, 2, 0)</f>
        <v>listopad</v>
      </c>
    </row>
    <row r="249" spans="1:7" x14ac:dyDescent="0.35">
      <c r="A249" s="1" t="s">
        <v>880</v>
      </c>
      <c r="B249" s="1" t="s">
        <v>358</v>
      </c>
      <c r="C249" s="1" t="s">
        <v>359</v>
      </c>
      <c r="D249" s="1" t="str">
        <f>IF(MOD(MID(pesele__29[[#This Row],[PESEL]], 10, 1), 2) = 0, "k", "m")</f>
        <v>k</v>
      </c>
      <c r="E249" s="1" t="str">
        <f>MID(pesele__29[[#This Row],[PESEL]], 3, 2)</f>
        <v>31</v>
      </c>
      <c r="F249" s="10">
        <f>IF(pesele__29[[#This Row],[numer miesiaca]]*1 &gt; 12, pesele__29[[#This Row],[numer miesiaca]]*1-20, pesele__29[[#This Row],[numer miesiaca]]*1)</f>
        <v>11</v>
      </c>
      <c r="G249" s="1" t="str">
        <f>VLOOKUP(pesele__29[[#This Row],[miesiac]],$I$3:$J$14, 2, 0)</f>
        <v>listopad</v>
      </c>
    </row>
    <row r="250" spans="1:7" x14ac:dyDescent="0.35">
      <c r="A250" s="1" t="s">
        <v>881</v>
      </c>
      <c r="B250" s="1" t="s">
        <v>360</v>
      </c>
      <c r="C250" s="1" t="s">
        <v>35</v>
      </c>
      <c r="D250" s="1" t="str">
        <f>IF(MOD(MID(pesele__29[[#This Row],[PESEL]], 10, 1), 2) = 0, "k", "m")</f>
        <v>m</v>
      </c>
      <c r="E250" s="1" t="str">
        <f>MID(pesele__29[[#This Row],[PESEL]], 3, 2)</f>
        <v>31</v>
      </c>
      <c r="F250" s="10">
        <f>IF(pesele__29[[#This Row],[numer miesiaca]]*1 &gt; 12, pesele__29[[#This Row],[numer miesiaca]]*1-20, pesele__29[[#This Row],[numer miesiaca]]*1)</f>
        <v>11</v>
      </c>
      <c r="G250" s="1" t="str">
        <f>VLOOKUP(pesele__29[[#This Row],[miesiac]],$I$3:$J$14, 2, 0)</f>
        <v>listopad</v>
      </c>
    </row>
    <row r="251" spans="1:7" x14ac:dyDescent="0.35">
      <c r="A251" s="1" t="s">
        <v>882</v>
      </c>
      <c r="B251" s="1" t="s">
        <v>361</v>
      </c>
      <c r="C251" s="1" t="s">
        <v>150</v>
      </c>
      <c r="D251" s="1" t="str">
        <f>IF(MOD(MID(pesele__29[[#This Row],[PESEL]], 10, 1), 2) = 0, "k", "m")</f>
        <v>k</v>
      </c>
      <c r="E251" s="1" t="str">
        <f>MID(pesele__29[[#This Row],[PESEL]], 3, 2)</f>
        <v>31</v>
      </c>
      <c r="F251" s="10">
        <f>IF(pesele__29[[#This Row],[numer miesiaca]]*1 &gt; 12, pesele__29[[#This Row],[numer miesiaca]]*1-20, pesele__29[[#This Row],[numer miesiaca]]*1)</f>
        <v>11</v>
      </c>
      <c r="G251" s="1" t="str">
        <f>VLOOKUP(pesele__29[[#This Row],[miesiac]],$I$3:$J$14, 2, 0)</f>
        <v>listopad</v>
      </c>
    </row>
    <row r="252" spans="1:7" x14ac:dyDescent="0.35">
      <c r="A252" s="1" t="s">
        <v>883</v>
      </c>
      <c r="B252" s="1" t="s">
        <v>219</v>
      </c>
      <c r="C252" s="1" t="s">
        <v>117</v>
      </c>
      <c r="D252" s="1" t="str">
        <f>IF(MOD(MID(pesele__29[[#This Row],[PESEL]], 10, 1), 2) = 0, "k", "m")</f>
        <v>k</v>
      </c>
      <c r="E252" s="1" t="str">
        <f>MID(pesele__29[[#This Row],[PESEL]], 3, 2)</f>
        <v>31</v>
      </c>
      <c r="F252" s="10">
        <f>IF(pesele__29[[#This Row],[numer miesiaca]]*1 &gt; 12, pesele__29[[#This Row],[numer miesiaca]]*1-20, pesele__29[[#This Row],[numer miesiaca]]*1)</f>
        <v>11</v>
      </c>
      <c r="G252" s="1" t="str">
        <f>VLOOKUP(pesele__29[[#This Row],[miesiac]],$I$3:$J$14, 2, 0)</f>
        <v>listopad</v>
      </c>
    </row>
    <row r="253" spans="1:7" x14ac:dyDescent="0.35">
      <c r="A253" s="1" t="s">
        <v>884</v>
      </c>
      <c r="B253" s="1" t="s">
        <v>362</v>
      </c>
      <c r="C253" s="1" t="s">
        <v>185</v>
      </c>
      <c r="D253" s="1" t="str">
        <f>IF(MOD(MID(pesele__29[[#This Row],[PESEL]], 10, 1), 2) = 0, "k", "m")</f>
        <v>k</v>
      </c>
      <c r="E253" s="1" t="str">
        <f>MID(pesele__29[[#This Row],[PESEL]], 3, 2)</f>
        <v>31</v>
      </c>
      <c r="F253" s="10">
        <f>IF(pesele__29[[#This Row],[numer miesiaca]]*1 &gt; 12, pesele__29[[#This Row],[numer miesiaca]]*1-20, pesele__29[[#This Row],[numer miesiaca]]*1)</f>
        <v>11</v>
      </c>
      <c r="G253" s="1" t="str">
        <f>VLOOKUP(pesele__29[[#This Row],[miesiac]],$I$3:$J$14, 2, 0)</f>
        <v>listopad</v>
      </c>
    </row>
    <row r="254" spans="1:7" x14ac:dyDescent="0.35">
      <c r="A254" s="1" t="s">
        <v>885</v>
      </c>
      <c r="B254" s="1" t="s">
        <v>363</v>
      </c>
      <c r="C254" s="1" t="s">
        <v>364</v>
      </c>
      <c r="D254" s="1" t="str">
        <f>IF(MOD(MID(pesele__29[[#This Row],[PESEL]], 10, 1), 2) = 0, "k", "m")</f>
        <v>k</v>
      </c>
      <c r="E254" s="1" t="str">
        <f>MID(pesele__29[[#This Row],[PESEL]], 3, 2)</f>
        <v>31</v>
      </c>
      <c r="F254" s="10">
        <f>IF(pesele__29[[#This Row],[numer miesiaca]]*1 &gt; 12, pesele__29[[#This Row],[numer miesiaca]]*1-20, pesele__29[[#This Row],[numer miesiaca]]*1)</f>
        <v>11</v>
      </c>
      <c r="G254" s="1" t="str">
        <f>VLOOKUP(pesele__29[[#This Row],[miesiac]],$I$3:$J$14, 2, 0)</f>
        <v>listopad</v>
      </c>
    </row>
    <row r="255" spans="1:7" x14ac:dyDescent="0.35">
      <c r="A255" s="1" t="s">
        <v>886</v>
      </c>
      <c r="B255" s="1" t="s">
        <v>365</v>
      </c>
      <c r="C255" s="1" t="s">
        <v>211</v>
      </c>
      <c r="D255" s="1" t="str">
        <f>IF(MOD(MID(pesele__29[[#This Row],[PESEL]], 10, 1), 2) = 0, "k", "m")</f>
        <v>k</v>
      </c>
      <c r="E255" s="1" t="str">
        <f>MID(pesele__29[[#This Row],[PESEL]], 3, 2)</f>
        <v>31</v>
      </c>
      <c r="F255" s="10">
        <f>IF(pesele__29[[#This Row],[numer miesiaca]]*1 &gt; 12, pesele__29[[#This Row],[numer miesiaca]]*1-20, pesele__29[[#This Row],[numer miesiaca]]*1)</f>
        <v>11</v>
      </c>
      <c r="G255" s="1" t="str">
        <f>VLOOKUP(pesele__29[[#This Row],[miesiac]],$I$3:$J$14, 2, 0)</f>
        <v>listopad</v>
      </c>
    </row>
    <row r="256" spans="1:7" x14ac:dyDescent="0.35">
      <c r="A256" s="1" t="s">
        <v>887</v>
      </c>
      <c r="B256" s="1" t="s">
        <v>366</v>
      </c>
      <c r="C256" s="1" t="s">
        <v>150</v>
      </c>
      <c r="D256" s="1" t="str">
        <f>IF(MOD(MID(pesele__29[[#This Row],[PESEL]], 10, 1), 2) = 0, "k", "m")</f>
        <v>k</v>
      </c>
      <c r="E256" s="1" t="str">
        <f>MID(pesele__29[[#This Row],[PESEL]], 3, 2)</f>
        <v>31</v>
      </c>
      <c r="F256" s="10">
        <f>IF(pesele__29[[#This Row],[numer miesiaca]]*1 &gt; 12, pesele__29[[#This Row],[numer miesiaca]]*1-20, pesele__29[[#This Row],[numer miesiaca]]*1)</f>
        <v>11</v>
      </c>
      <c r="G256" s="1" t="str">
        <f>VLOOKUP(pesele__29[[#This Row],[miesiac]],$I$3:$J$14, 2, 0)</f>
        <v>listopad</v>
      </c>
    </row>
    <row r="257" spans="1:7" x14ac:dyDescent="0.35">
      <c r="A257" s="1" t="s">
        <v>888</v>
      </c>
      <c r="B257" s="1" t="s">
        <v>367</v>
      </c>
      <c r="C257" s="1" t="s">
        <v>368</v>
      </c>
      <c r="D257" s="1" t="str">
        <f>IF(MOD(MID(pesele__29[[#This Row],[PESEL]], 10, 1), 2) = 0, "k", "m")</f>
        <v>m</v>
      </c>
      <c r="E257" s="1" t="str">
        <f>MID(pesele__29[[#This Row],[PESEL]], 3, 2)</f>
        <v>31</v>
      </c>
      <c r="F257" s="10">
        <f>IF(pesele__29[[#This Row],[numer miesiaca]]*1 &gt; 12, pesele__29[[#This Row],[numer miesiaca]]*1-20, pesele__29[[#This Row],[numer miesiaca]]*1)</f>
        <v>11</v>
      </c>
      <c r="G257" s="1" t="str">
        <f>VLOOKUP(pesele__29[[#This Row],[miesiac]],$I$3:$J$14, 2, 0)</f>
        <v>listopad</v>
      </c>
    </row>
    <row r="258" spans="1:7" x14ac:dyDescent="0.35">
      <c r="A258" s="1" t="s">
        <v>889</v>
      </c>
      <c r="B258" s="1" t="s">
        <v>369</v>
      </c>
      <c r="C258" s="1" t="s">
        <v>370</v>
      </c>
      <c r="D258" s="1" t="str">
        <f>IF(MOD(MID(pesele__29[[#This Row],[PESEL]], 10, 1), 2) = 0, "k", "m")</f>
        <v>m</v>
      </c>
      <c r="E258" s="1" t="str">
        <f>MID(pesele__29[[#This Row],[PESEL]], 3, 2)</f>
        <v>31</v>
      </c>
      <c r="F258" s="10">
        <f>IF(pesele__29[[#This Row],[numer miesiaca]]*1 &gt; 12, pesele__29[[#This Row],[numer miesiaca]]*1-20, pesele__29[[#This Row],[numer miesiaca]]*1)</f>
        <v>11</v>
      </c>
      <c r="G258" s="1" t="str">
        <f>VLOOKUP(pesele__29[[#This Row],[miesiac]],$I$3:$J$14, 2, 0)</f>
        <v>listopad</v>
      </c>
    </row>
    <row r="259" spans="1:7" x14ac:dyDescent="0.35">
      <c r="A259" s="1" t="s">
        <v>890</v>
      </c>
      <c r="B259" s="1" t="s">
        <v>371</v>
      </c>
      <c r="C259" s="1" t="s">
        <v>372</v>
      </c>
      <c r="D259" s="1" t="str">
        <f>IF(MOD(MID(pesele__29[[#This Row],[PESEL]], 10, 1), 2) = 0, "k", "m")</f>
        <v>k</v>
      </c>
      <c r="E259" s="1" t="str">
        <f>MID(pesele__29[[#This Row],[PESEL]], 3, 2)</f>
        <v>31</v>
      </c>
      <c r="F259" s="10">
        <f>IF(pesele__29[[#This Row],[numer miesiaca]]*1 &gt; 12, pesele__29[[#This Row],[numer miesiaca]]*1-20, pesele__29[[#This Row],[numer miesiaca]]*1)</f>
        <v>11</v>
      </c>
      <c r="G259" s="1" t="str">
        <f>VLOOKUP(pesele__29[[#This Row],[miesiac]],$I$3:$J$14, 2, 0)</f>
        <v>listopad</v>
      </c>
    </row>
    <row r="260" spans="1:7" x14ac:dyDescent="0.35">
      <c r="A260" s="1" t="s">
        <v>891</v>
      </c>
      <c r="B260" s="1" t="s">
        <v>146</v>
      </c>
      <c r="C260" s="1" t="s">
        <v>4</v>
      </c>
      <c r="D260" s="1" t="str">
        <f>IF(MOD(MID(pesele__29[[#This Row],[PESEL]], 10, 1), 2) = 0, "k", "m")</f>
        <v>m</v>
      </c>
      <c r="E260" s="1" t="str">
        <f>MID(pesele__29[[#This Row],[PESEL]], 3, 2)</f>
        <v>31</v>
      </c>
      <c r="F260" s="10">
        <f>IF(pesele__29[[#This Row],[numer miesiaca]]*1 &gt; 12, pesele__29[[#This Row],[numer miesiaca]]*1-20, pesele__29[[#This Row],[numer miesiaca]]*1)</f>
        <v>11</v>
      </c>
      <c r="G260" s="1" t="str">
        <f>VLOOKUP(pesele__29[[#This Row],[miesiac]],$I$3:$J$14, 2, 0)</f>
        <v>listopad</v>
      </c>
    </row>
    <row r="261" spans="1:7" x14ac:dyDescent="0.35">
      <c r="A261" s="1" t="s">
        <v>892</v>
      </c>
      <c r="B261" s="1" t="s">
        <v>373</v>
      </c>
      <c r="C261" s="1" t="s">
        <v>145</v>
      </c>
      <c r="D261" s="1" t="str">
        <f>IF(MOD(MID(pesele__29[[#This Row],[PESEL]], 10, 1), 2) = 0, "k", "m")</f>
        <v>k</v>
      </c>
      <c r="E261" s="1" t="str">
        <f>MID(pesele__29[[#This Row],[PESEL]], 3, 2)</f>
        <v>31</v>
      </c>
      <c r="F261" s="10">
        <f>IF(pesele__29[[#This Row],[numer miesiaca]]*1 &gt; 12, pesele__29[[#This Row],[numer miesiaca]]*1-20, pesele__29[[#This Row],[numer miesiaca]]*1)</f>
        <v>11</v>
      </c>
      <c r="G261" s="1" t="str">
        <f>VLOOKUP(pesele__29[[#This Row],[miesiac]],$I$3:$J$14, 2, 0)</f>
        <v>listopad</v>
      </c>
    </row>
    <row r="262" spans="1:7" x14ac:dyDescent="0.35">
      <c r="A262" s="1" t="s">
        <v>893</v>
      </c>
      <c r="B262" s="1" t="s">
        <v>374</v>
      </c>
      <c r="C262" s="1" t="s">
        <v>121</v>
      </c>
      <c r="D262" s="1" t="str">
        <f>IF(MOD(MID(pesele__29[[#This Row],[PESEL]], 10, 1), 2) = 0, "k", "m")</f>
        <v>k</v>
      </c>
      <c r="E262" s="1" t="str">
        <f>MID(pesele__29[[#This Row],[PESEL]], 3, 2)</f>
        <v>31</v>
      </c>
      <c r="F262" s="10">
        <f>IF(pesele__29[[#This Row],[numer miesiaca]]*1 &gt; 12, pesele__29[[#This Row],[numer miesiaca]]*1-20, pesele__29[[#This Row],[numer miesiaca]]*1)</f>
        <v>11</v>
      </c>
      <c r="G262" s="1" t="str">
        <f>VLOOKUP(pesele__29[[#This Row],[miesiac]],$I$3:$J$14, 2, 0)</f>
        <v>listopad</v>
      </c>
    </row>
    <row r="263" spans="1:7" x14ac:dyDescent="0.35">
      <c r="A263" s="1" t="s">
        <v>894</v>
      </c>
      <c r="B263" s="1" t="s">
        <v>375</v>
      </c>
      <c r="C263" s="1" t="s">
        <v>236</v>
      </c>
      <c r="D263" s="1" t="str">
        <f>IF(MOD(MID(pesele__29[[#This Row],[PESEL]], 10, 1), 2) = 0, "k", "m")</f>
        <v>k</v>
      </c>
      <c r="E263" s="1" t="str">
        <f>MID(pesele__29[[#This Row],[PESEL]], 3, 2)</f>
        <v>31</v>
      </c>
      <c r="F263" s="10">
        <f>IF(pesele__29[[#This Row],[numer miesiaca]]*1 &gt; 12, pesele__29[[#This Row],[numer miesiaca]]*1-20, pesele__29[[#This Row],[numer miesiaca]]*1)</f>
        <v>11</v>
      </c>
      <c r="G263" s="1" t="str">
        <f>VLOOKUP(pesele__29[[#This Row],[miesiac]],$I$3:$J$14, 2, 0)</f>
        <v>listopad</v>
      </c>
    </row>
    <row r="264" spans="1:7" x14ac:dyDescent="0.35">
      <c r="A264" s="1" t="s">
        <v>895</v>
      </c>
      <c r="B264" s="1" t="s">
        <v>376</v>
      </c>
      <c r="C264" s="1" t="s">
        <v>377</v>
      </c>
      <c r="D264" s="1" t="str">
        <f>IF(MOD(MID(pesele__29[[#This Row],[PESEL]], 10, 1), 2) = 0, "k", "m")</f>
        <v>m</v>
      </c>
      <c r="E264" s="1" t="str">
        <f>MID(pesele__29[[#This Row],[PESEL]], 3, 2)</f>
        <v>31</v>
      </c>
      <c r="F264" s="10">
        <f>IF(pesele__29[[#This Row],[numer miesiaca]]*1 &gt; 12, pesele__29[[#This Row],[numer miesiaca]]*1-20, pesele__29[[#This Row],[numer miesiaca]]*1)</f>
        <v>11</v>
      </c>
      <c r="G264" s="1" t="str">
        <f>VLOOKUP(pesele__29[[#This Row],[miesiac]],$I$3:$J$14, 2, 0)</f>
        <v>listopad</v>
      </c>
    </row>
    <row r="265" spans="1:7" x14ac:dyDescent="0.35">
      <c r="A265" s="1" t="s">
        <v>896</v>
      </c>
      <c r="B265" s="1" t="s">
        <v>378</v>
      </c>
      <c r="C265" s="1" t="s">
        <v>294</v>
      </c>
      <c r="D265" s="1" t="str">
        <f>IF(MOD(MID(pesele__29[[#This Row],[PESEL]], 10, 1), 2) = 0, "k", "m")</f>
        <v>m</v>
      </c>
      <c r="E265" s="1" t="str">
        <f>MID(pesele__29[[#This Row],[PESEL]], 3, 2)</f>
        <v>31</v>
      </c>
      <c r="F265" s="10">
        <f>IF(pesele__29[[#This Row],[numer miesiaca]]*1 &gt; 12, pesele__29[[#This Row],[numer miesiaca]]*1-20, pesele__29[[#This Row],[numer miesiaca]]*1)</f>
        <v>11</v>
      </c>
      <c r="G265" s="1" t="str">
        <f>VLOOKUP(pesele__29[[#This Row],[miesiac]],$I$3:$J$14, 2, 0)</f>
        <v>listopad</v>
      </c>
    </row>
    <row r="266" spans="1:7" x14ac:dyDescent="0.35">
      <c r="A266" s="1" t="s">
        <v>897</v>
      </c>
      <c r="B266" s="1" t="s">
        <v>379</v>
      </c>
      <c r="C266" s="1" t="s">
        <v>37</v>
      </c>
      <c r="D266" s="1" t="str">
        <f>IF(MOD(MID(pesele__29[[#This Row],[PESEL]], 10, 1), 2) = 0, "k", "m")</f>
        <v>k</v>
      </c>
      <c r="E266" s="1" t="str">
        <f>MID(pesele__29[[#This Row],[PESEL]], 3, 2)</f>
        <v>31</v>
      </c>
      <c r="F266" s="10">
        <f>IF(pesele__29[[#This Row],[numer miesiaca]]*1 &gt; 12, pesele__29[[#This Row],[numer miesiaca]]*1-20, pesele__29[[#This Row],[numer miesiaca]]*1)</f>
        <v>11</v>
      </c>
      <c r="G266" s="1" t="str">
        <f>VLOOKUP(pesele__29[[#This Row],[miesiac]],$I$3:$J$14, 2, 0)</f>
        <v>listopad</v>
      </c>
    </row>
    <row r="267" spans="1:7" x14ac:dyDescent="0.35">
      <c r="A267" s="1" t="s">
        <v>898</v>
      </c>
      <c r="B267" s="1" t="s">
        <v>380</v>
      </c>
      <c r="C267" s="1" t="s">
        <v>214</v>
      </c>
      <c r="D267" s="1" t="str">
        <f>IF(MOD(MID(pesele__29[[#This Row],[PESEL]], 10, 1), 2) = 0, "k", "m")</f>
        <v>k</v>
      </c>
      <c r="E267" s="1" t="str">
        <f>MID(pesele__29[[#This Row],[PESEL]], 3, 2)</f>
        <v>31</v>
      </c>
      <c r="F267" s="10">
        <f>IF(pesele__29[[#This Row],[numer miesiaca]]*1 &gt; 12, pesele__29[[#This Row],[numer miesiaca]]*1-20, pesele__29[[#This Row],[numer miesiaca]]*1)</f>
        <v>11</v>
      </c>
      <c r="G267" s="1" t="str">
        <f>VLOOKUP(pesele__29[[#This Row],[miesiac]],$I$3:$J$14, 2, 0)</f>
        <v>listopad</v>
      </c>
    </row>
    <row r="268" spans="1:7" x14ac:dyDescent="0.35">
      <c r="A268" s="1" t="s">
        <v>899</v>
      </c>
      <c r="B268" s="1" t="s">
        <v>381</v>
      </c>
      <c r="C268" s="1" t="s">
        <v>273</v>
      </c>
      <c r="D268" s="1" t="str">
        <f>IF(MOD(MID(pesele__29[[#This Row],[PESEL]], 10, 1), 2) = 0, "k", "m")</f>
        <v>k</v>
      </c>
      <c r="E268" s="1" t="str">
        <f>MID(pesele__29[[#This Row],[PESEL]], 3, 2)</f>
        <v>31</v>
      </c>
      <c r="F268" s="10">
        <f>IF(pesele__29[[#This Row],[numer miesiaca]]*1 &gt; 12, pesele__29[[#This Row],[numer miesiaca]]*1-20, pesele__29[[#This Row],[numer miesiaca]]*1)</f>
        <v>11</v>
      </c>
      <c r="G268" s="1" t="str">
        <f>VLOOKUP(pesele__29[[#This Row],[miesiac]],$I$3:$J$14, 2, 0)</f>
        <v>listopad</v>
      </c>
    </row>
    <row r="269" spans="1:7" x14ac:dyDescent="0.35">
      <c r="A269" s="1" t="s">
        <v>900</v>
      </c>
      <c r="B269" s="1" t="s">
        <v>382</v>
      </c>
      <c r="C269" s="1" t="s">
        <v>383</v>
      </c>
      <c r="D269" s="1" t="str">
        <f>IF(MOD(MID(pesele__29[[#This Row],[PESEL]], 10, 1), 2) = 0, "k", "m")</f>
        <v>k</v>
      </c>
      <c r="E269" s="1" t="str">
        <f>MID(pesele__29[[#This Row],[PESEL]], 3, 2)</f>
        <v>31</v>
      </c>
      <c r="F269" s="10">
        <f>IF(pesele__29[[#This Row],[numer miesiaca]]*1 &gt; 12, pesele__29[[#This Row],[numer miesiaca]]*1-20, pesele__29[[#This Row],[numer miesiaca]]*1)</f>
        <v>11</v>
      </c>
      <c r="G269" s="1" t="str">
        <f>VLOOKUP(pesele__29[[#This Row],[miesiac]],$I$3:$J$14, 2, 0)</f>
        <v>listopad</v>
      </c>
    </row>
    <row r="270" spans="1:7" x14ac:dyDescent="0.35">
      <c r="A270" s="1" t="s">
        <v>901</v>
      </c>
      <c r="B270" s="1" t="s">
        <v>384</v>
      </c>
      <c r="C270" s="1" t="s">
        <v>214</v>
      </c>
      <c r="D270" s="1" t="str">
        <f>IF(MOD(MID(pesele__29[[#This Row],[PESEL]], 10, 1), 2) = 0, "k", "m")</f>
        <v>k</v>
      </c>
      <c r="E270" s="1" t="str">
        <f>MID(pesele__29[[#This Row],[PESEL]], 3, 2)</f>
        <v>31</v>
      </c>
      <c r="F270" s="10">
        <f>IF(pesele__29[[#This Row],[numer miesiaca]]*1 &gt; 12, pesele__29[[#This Row],[numer miesiaca]]*1-20, pesele__29[[#This Row],[numer miesiaca]]*1)</f>
        <v>11</v>
      </c>
      <c r="G270" s="1" t="str">
        <f>VLOOKUP(pesele__29[[#This Row],[miesiac]],$I$3:$J$14, 2, 0)</f>
        <v>listopad</v>
      </c>
    </row>
    <row r="271" spans="1:7" x14ac:dyDescent="0.35">
      <c r="A271" s="1" t="s">
        <v>902</v>
      </c>
      <c r="B271" s="1" t="s">
        <v>385</v>
      </c>
      <c r="C271" s="1" t="s">
        <v>255</v>
      </c>
      <c r="D271" s="1" t="str">
        <f>IF(MOD(MID(pesele__29[[#This Row],[PESEL]], 10, 1), 2) = 0, "k", "m")</f>
        <v>k</v>
      </c>
      <c r="E271" s="1" t="str">
        <f>MID(pesele__29[[#This Row],[PESEL]], 3, 2)</f>
        <v>31</v>
      </c>
      <c r="F271" s="10">
        <f>IF(pesele__29[[#This Row],[numer miesiaca]]*1 &gt; 12, pesele__29[[#This Row],[numer miesiaca]]*1-20, pesele__29[[#This Row],[numer miesiaca]]*1)</f>
        <v>11</v>
      </c>
      <c r="G271" s="1" t="str">
        <f>VLOOKUP(pesele__29[[#This Row],[miesiac]],$I$3:$J$14, 2, 0)</f>
        <v>listopad</v>
      </c>
    </row>
    <row r="272" spans="1:7" x14ac:dyDescent="0.35">
      <c r="A272" s="1" t="s">
        <v>903</v>
      </c>
      <c r="B272" s="1" t="s">
        <v>386</v>
      </c>
      <c r="C272" s="1" t="s">
        <v>78</v>
      </c>
      <c r="D272" s="1" t="str">
        <f>IF(MOD(MID(pesele__29[[#This Row],[PESEL]], 10, 1), 2) = 0, "k", "m")</f>
        <v>m</v>
      </c>
      <c r="E272" s="1" t="str">
        <f>MID(pesele__29[[#This Row],[PESEL]], 3, 2)</f>
        <v>31</v>
      </c>
      <c r="F272" s="10">
        <f>IF(pesele__29[[#This Row],[numer miesiaca]]*1 &gt; 12, pesele__29[[#This Row],[numer miesiaca]]*1-20, pesele__29[[#This Row],[numer miesiaca]]*1)</f>
        <v>11</v>
      </c>
      <c r="G272" s="1" t="str">
        <f>VLOOKUP(pesele__29[[#This Row],[miesiac]],$I$3:$J$14, 2, 0)</f>
        <v>listopad</v>
      </c>
    </row>
    <row r="273" spans="1:7" x14ac:dyDescent="0.35">
      <c r="A273" s="1" t="s">
        <v>904</v>
      </c>
      <c r="B273" s="1" t="s">
        <v>387</v>
      </c>
      <c r="C273" s="1" t="s">
        <v>29</v>
      </c>
      <c r="D273" s="1" t="str">
        <f>IF(MOD(MID(pesele__29[[#This Row],[PESEL]], 10, 1), 2) = 0, "k", "m")</f>
        <v>m</v>
      </c>
      <c r="E273" s="1" t="str">
        <f>MID(pesele__29[[#This Row],[PESEL]], 3, 2)</f>
        <v>31</v>
      </c>
      <c r="F273" s="10">
        <f>IF(pesele__29[[#This Row],[numer miesiaca]]*1 &gt; 12, pesele__29[[#This Row],[numer miesiaca]]*1-20, pesele__29[[#This Row],[numer miesiaca]]*1)</f>
        <v>11</v>
      </c>
      <c r="G273" s="1" t="str">
        <f>VLOOKUP(pesele__29[[#This Row],[miesiac]],$I$3:$J$14, 2, 0)</f>
        <v>listopad</v>
      </c>
    </row>
    <row r="274" spans="1:7" x14ac:dyDescent="0.35">
      <c r="A274" s="1" t="s">
        <v>905</v>
      </c>
      <c r="B274" s="1" t="s">
        <v>388</v>
      </c>
      <c r="C274" s="1" t="s">
        <v>253</v>
      </c>
      <c r="D274" s="1" t="str">
        <f>IF(MOD(MID(pesele__29[[#This Row],[PESEL]], 10, 1), 2) = 0, "k", "m")</f>
        <v>k</v>
      </c>
      <c r="E274" s="1" t="str">
        <f>MID(pesele__29[[#This Row],[PESEL]], 3, 2)</f>
        <v>31</v>
      </c>
      <c r="F274" s="10">
        <f>IF(pesele__29[[#This Row],[numer miesiaca]]*1 &gt; 12, pesele__29[[#This Row],[numer miesiaca]]*1-20, pesele__29[[#This Row],[numer miesiaca]]*1)</f>
        <v>11</v>
      </c>
      <c r="G274" s="1" t="str">
        <f>VLOOKUP(pesele__29[[#This Row],[miesiac]],$I$3:$J$14, 2, 0)</f>
        <v>listopad</v>
      </c>
    </row>
    <row r="275" spans="1:7" x14ac:dyDescent="0.35">
      <c r="A275" s="1" t="s">
        <v>906</v>
      </c>
      <c r="B275" s="1" t="s">
        <v>389</v>
      </c>
      <c r="C275" s="1" t="s">
        <v>201</v>
      </c>
      <c r="D275" s="1" t="str">
        <f>IF(MOD(MID(pesele__29[[#This Row],[PESEL]], 10, 1), 2) = 0, "k", "m")</f>
        <v>k</v>
      </c>
      <c r="E275" s="1" t="str">
        <f>MID(pesele__29[[#This Row],[PESEL]], 3, 2)</f>
        <v>31</v>
      </c>
      <c r="F275" s="10">
        <f>IF(pesele__29[[#This Row],[numer miesiaca]]*1 &gt; 12, pesele__29[[#This Row],[numer miesiaca]]*1-20, pesele__29[[#This Row],[numer miesiaca]]*1)</f>
        <v>11</v>
      </c>
      <c r="G275" s="1" t="str">
        <f>VLOOKUP(pesele__29[[#This Row],[miesiac]],$I$3:$J$14, 2, 0)</f>
        <v>listopad</v>
      </c>
    </row>
    <row r="276" spans="1:7" x14ac:dyDescent="0.35">
      <c r="A276" s="1" t="s">
        <v>907</v>
      </c>
      <c r="B276" s="1" t="s">
        <v>390</v>
      </c>
      <c r="C276" s="1" t="s">
        <v>391</v>
      </c>
      <c r="D276" s="1" t="str">
        <f>IF(MOD(MID(pesele__29[[#This Row],[PESEL]], 10, 1), 2) = 0, "k", "m")</f>
        <v>m</v>
      </c>
      <c r="E276" s="1" t="str">
        <f>MID(pesele__29[[#This Row],[PESEL]], 3, 2)</f>
        <v>31</v>
      </c>
      <c r="F276" s="10">
        <f>IF(pesele__29[[#This Row],[numer miesiaca]]*1 &gt; 12, pesele__29[[#This Row],[numer miesiaca]]*1-20, pesele__29[[#This Row],[numer miesiaca]]*1)</f>
        <v>11</v>
      </c>
      <c r="G276" s="1" t="str">
        <f>VLOOKUP(pesele__29[[#This Row],[miesiac]],$I$3:$J$14, 2, 0)</f>
        <v>listopad</v>
      </c>
    </row>
    <row r="277" spans="1:7" x14ac:dyDescent="0.35">
      <c r="A277" s="1" t="s">
        <v>908</v>
      </c>
      <c r="B277" s="1" t="s">
        <v>392</v>
      </c>
      <c r="C277" s="1" t="s">
        <v>84</v>
      </c>
      <c r="D277" s="1" t="str">
        <f>IF(MOD(MID(pesele__29[[#This Row],[PESEL]], 10, 1), 2) = 0, "k", "m")</f>
        <v>k</v>
      </c>
      <c r="E277" s="1" t="str">
        <f>MID(pesele__29[[#This Row],[PESEL]], 3, 2)</f>
        <v>31</v>
      </c>
      <c r="F277" s="10">
        <f>IF(pesele__29[[#This Row],[numer miesiaca]]*1 &gt; 12, pesele__29[[#This Row],[numer miesiaca]]*1-20, pesele__29[[#This Row],[numer miesiaca]]*1)</f>
        <v>11</v>
      </c>
      <c r="G277" s="1" t="str">
        <f>VLOOKUP(pesele__29[[#This Row],[miesiac]],$I$3:$J$14, 2, 0)</f>
        <v>listopad</v>
      </c>
    </row>
    <row r="278" spans="1:7" x14ac:dyDescent="0.35">
      <c r="A278" s="1" t="s">
        <v>909</v>
      </c>
      <c r="B278" s="1" t="s">
        <v>393</v>
      </c>
      <c r="C278" s="1" t="s">
        <v>394</v>
      </c>
      <c r="D278" s="1" t="str">
        <f>IF(MOD(MID(pesele__29[[#This Row],[PESEL]], 10, 1), 2) = 0, "k", "m")</f>
        <v>m</v>
      </c>
      <c r="E278" s="1" t="str">
        <f>MID(pesele__29[[#This Row],[PESEL]], 3, 2)</f>
        <v>31</v>
      </c>
      <c r="F278" s="10">
        <f>IF(pesele__29[[#This Row],[numer miesiaca]]*1 &gt; 12, pesele__29[[#This Row],[numer miesiaca]]*1-20, pesele__29[[#This Row],[numer miesiaca]]*1)</f>
        <v>11</v>
      </c>
      <c r="G278" s="1" t="str">
        <f>VLOOKUP(pesele__29[[#This Row],[miesiac]],$I$3:$J$14, 2, 0)</f>
        <v>listopad</v>
      </c>
    </row>
    <row r="279" spans="1:7" x14ac:dyDescent="0.35">
      <c r="A279" s="1" t="s">
        <v>910</v>
      </c>
      <c r="B279" s="1" t="s">
        <v>395</v>
      </c>
      <c r="C279" s="1" t="s">
        <v>48</v>
      </c>
      <c r="D279" s="1" t="str">
        <f>IF(MOD(MID(pesele__29[[#This Row],[PESEL]], 10, 1), 2) = 0, "k", "m")</f>
        <v>m</v>
      </c>
      <c r="E279" s="1" t="str">
        <f>MID(pesele__29[[#This Row],[PESEL]], 3, 2)</f>
        <v>31</v>
      </c>
      <c r="F279" s="10">
        <f>IF(pesele__29[[#This Row],[numer miesiaca]]*1 &gt; 12, pesele__29[[#This Row],[numer miesiaca]]*1-20, pesele__29[[#This Row],[numer miesiaca]]*1)</f>
        <v>11</v>
      </c>
      <c r="G279" s="1" t="str">
        <f>VLOOKUP(pesele__29[[#This Row],[miesiac]],$I$3:$J$14, 2, 0)</f>
        <v>listopad</v>
      </c>
    </row>
    <row r="280" spans="1:7" x14ac:dyDescent="0.35">
      <c r="A280" s="1" t="s">
        <v>911</v>
      </c>
      <c r="B280" s="1" t="s">
        <v>396</v>
      </c>
      <c r="C280" s="1" t="s">
        <v>42</v>
      </c>
      <c r="D280" s="1" t="str">
        <f>IF(MOD(MID(pesele__29[[#This Row],[PESEL]], 10, 1), 2) = 0, "k", "m")</f>
        <v>m</v>
      </c>
      <c r="E280" s="1" t="str">
        <f>MID(pesele__29[[#This Row],[PESEL]], 3, 2)</f>
        <v>31</v>
      </c>
      <c r="F280" s="10">
        <f>IF(pesele__29[[#This Row],[numer miesiaca]]*1 &gt; 12, pesele__29[[#This Row],[numer miesiaca]]*1-20, pesele__29[[#This Row],[numer miesiaca]]*1)</f>
        <v>11</v>
      </c>
      <c r="G280" s="1" t="str">
        <f>VLOOKUP(pesele__29[[#This Row],[miesiac]],$I$3:$J$14, 2, 0)</f>
        <v>listopad</v>
      </c>
    </row>
    <row r="281" spans="1:7" x14ac:dyDescent="0.35">
      <c r="A281" s="1" t="s">
        <v>912</v>
      </c>
      <c r="B281" s="1" t="s">
        <v>397</v>
      </c>
      <c r="C281" s="1" t="s">
        <v>68</v>
      </c>
      <c r="D281" s="1" t="str">
        <f>IF(MOD(MID(pesele__29[[#This Row],[PESEL]], 10, 1), 2) = 0, "k", "m")</f>
        <v>m</v>
      </c>
      <c r="E281" s="1" t="str">
        <f>MID(pesele__29[[#This Row],[PESEL]], 3, 2)</f>
        <v>31</v>
      </c>
      <c r="F281" s="10">
        <f>IF(pesele__29[[#This Row],[numer miesiaca]]*1 &gt; 12, pesele__29[[#This Row],[numer miesiaca]]*1-20, pesele__29[[#This Row],[numer miesiaca]]*1)</f>
        <v>11</v>
      </c>
      <c r="G281" s="1" t="str">
        <f>VLOOKUP(pesele__29[[#This Row],[miesiac]],$I$3:$J$14, 2, 0)</f>
        <v>listopad</v>
      </c>
    </row>
    <row r="282" spans="1:7" x14ac:dyDescent="0.35">
      <c r="A282" s="1" t="s">
        <v>913</v>
      </c>
      <c r="B282" s="1" t="s">
        <v>398</v>
      </c>
      <c r="C282" s="1" t="s">
        <v>48</v>
      </c>
      <c r="D282" s="1" t="str">
        <f>IF(MOD(MID(pesele__29[[#This Row],[PESEL]], 10, 1), 2) = 0, "k", "m")</f>
        <v>m</v>
      </c>
      <c r="E282" s="1" t="str">
        <f>MID(pesele__29[[#This Row],[PESEL]], 3, 2)</f>
        <v>31</v>
      </c>
      <c r="F282" s="10">
        <f>IF(pesele__29[[#This Row],[numer miesiaca]]*1 &gt; 12, pesele__29[[#This Row],[numer miesiaca]]*1-20, pesele__29[[#This Row],[numer miesiaca]]*1)</f>
        <v>11</v>
      </c>
      <c r="G282" s="1" t="str">
        <f>VLOOKUP(pesele__29[[#This Row],[miesiac]],$I$3:$J$14, 2, 0)</f>
        <v>listopad</v>
      </c>
    </row>
    <row r="283" spans="1:7" x14ac:dyDescent="0.35">
      <c r="A283" s="1" t="s">
        <v>914</v>
      </c>
      <c r="B283" s="1" t="s">
        <v>399</v>
      </c>
      <c r="C283" s="1" t="s">
        <v>302</v>
      </c>
      <c r="D283" s="1" t="str">
        <f>IF(MOD(MID(pesele__29[[#This Row],[PESEL]], 10, 1), 2) = 0, "k", "m")</f>
        <v>m</v>
      </c>
      <c r="E283" s="1" t="str">
        <f>MID(pesele__29[[#This Row],[PESEL]], 3, 2)</f>
        <v>31</v>
      </c>
      <c r="F283" s="10">
        <f>IF(pesele__29[[#This Row],[numer miesiaca]]*1 &gt; 12, pesele__29[[#This Row],[numer miesiaca]]*1-20, pesele__29[[#This Row],[numer miesiaca]]*1)</f>
        <v>11</v>
      </c>
      <c r="G283" s="1" t="str">
        <f>VLOOKUP(pesele__29[[#This Row],[miesiac]],$I$3:$J$14, 2, 0)</f>
        <v>listopad</v>
      </c>
    </row>
    <row r="284" spans="1:7" x14ac:dyDescent="0.35">
      <c r="A284" s="1" t="s">
        <v>915</v>
      </c>
      <c r="B284" s="1" t="s">
        <v>400</v>
      </c>
      <c r="C284" s="1" t="s">
        <v>48</v>
      </c>
      <c r="D284" s="1" t="str">
        <f>IF(MOD(MID(pesele__29[[#This Row],[PESEL]], 10, 1), 2) = 0, "k", "m")</f>
        <v>m</v>
      </c>
      <c r="E284" s="1" t="str">
        <f>MID(pesele__29[[#This Row],[PESEL]], 3, 2)</f>
        <v>31</v>
      </c>
      <c r="F284" s="10">
        <f>IF(pesele__29[[#This Row],[numer miesiaca]]*1 &gt; 12, pesele__29[[#This Row],[numer miesiaca]]*1-20, pesele__29[[#This Row],[numer miesiaca]]*1)</f>
        <v>11</v>
      </c>
      <c r="G284" s="1" t="str">
        <f>VLOOKUP(pesele__29[[#This Row],[miesiac]],$I$3:$J$14, 2, 0)</f>
        <v>listopad</v>
      </c>
    </row>
    <row r="285" spans="1:7" x14ac:dyDescent="0.35">
      <c r="A285" s="1" t="s">
        <v>916</v>
      </c>
      <c r="B285" s="1" t="s">
        <v>401</v>
      </c>
      <c r="C285" s="1" t="s">
        <v>294</v>
      </c>
      <c r="D285" s="1" t="str">
        <f>IF(MOD(MID(pesele__29[[#This Row],[PESEL]], 10, 1), 2) = 0, "k", "m")</f>
        <v>m</v>
      </c>
      <c r="E285" s="1" t="str">
        <f>MID(pesele__29[[#This Row],[PESEL]], 3, 2)</f>
        <v>31</v>
      </c>
      <c r="F285" s="10">
        <f>IF(pesele__29[[#This Row],[numer miesiaca]]*1 &gt; 12, pesele__29[[#This Row],[numer miesiaca]]*1-20, pesele__29[[#This Row],[numer miesiaca]]*1)</f>
        <v>11</v>
      </c>
      <c r="G285" s="1" t="str">
        <f>VLOOKUP(pesele__29[[#This Row],[miesiac]],$I$3:$J$14, 2, 0)</f>
        <v>listopad</v>
      </c>
    </row>
    <row r="286" spans="1:7" x14ac:dyDescent="0.35">
      <c r="A286" s="1" t="s">
        <v>917</v>
      </c>
      <c r="B286" s="1" t="s">
        <v>402</v>
      </c>
      <c r="C286" s="1" t="s">
        <v>60</v>
      </c>
      <c r="D286" s="1" t="str">
        <f>IF(MOD(MID(pesele__29[[#This Row],[PESEL]], 10, 1), 2) = 0, "k", "m")</f>
        <v>m</v>
      </c>
      <c r="E286" s="1" t="str">
        <f>MID(pesele__29[[#This Row],[PESEL]], 3, 2)</f>
        <v>31</v>
      </c>
      <c r="F286" s="10">
        <f>IF(pesele__29[[#This Row],[numer miesiaca]]*1 &gt; 12, pesele__29[[#This Row],[numer miesiaca]]*1-20, pesele__29[[#This Row],[numer miesiaca]]*1)</f>
        <v>11</v>
      </c>
      <c r="G286" s="1" t="str">
        <f>VLOOKUP(pesele__29[[#This Row],[miesiac]],$I$3:$J$14, 2, 0)</f>
        <v>listopad</v>
      </c>
    </row>
    <row r="287" spans="1:7" x14ac:dyDescent="0.35">
      <c r="A287" s="1" t="s">
        <v>918</v>
      </c>
      <c r="B287" s="1" t="s">
        <v>403</v>
      </c>
      <c r="C287" s="1" t="s">
        <v>336</v>
      </c>
      <c r="D287" s="1" t="str">
        <f>IF(MOD(MID(pesele__29[[#This Row],[PESEL]], 10, 1), 2) = 0, "k", "m")</f>
        <v>k</v>
      </c>
      <c r="E287" s="1" t="str">
        <f>MID(pesele__29[[#This Row],[PESEL]], 3, 2)</f>
        <v>31</v>
      </c>
      <c r="F287" s="10">
        <f>IF(pesele__29[[#This Row],[numer miesiaca]]*1 &gt; 12, pesele__29[[#This Row],[numer miesiaca]]*1-20, pesele__29[[#This Row],[numer miesiaca]]*1)</f>
        <v>11</v>
      </c>
      <c r="G287" s="1" t="str">
        <f>VLOOKUP(pesele__29[[#This Row],[miesiac]],$I$3:$J$14, 2, 0)</f>
        <v>listopad</v>
      </c>
    </row>
    <row r="288" spans="1:7" x14ac:dyDescent="0.35">
      <c r="A288" s="1" t="s">
        <v>919</v>
      </c>
      <c r="B288" s="1" t="s">
        <v>404</v>
      </c>
      <c r="C288" s="1" t="s">
        <v>405</v>
      </c>
      <c r="D288" s="1" t="str">
        <f>IF(MOD(MID(pesele__29[[#This Row],[PESEL]], 10, 1), 2) = 0, "k", "m")</f>
        <v>m</v>
      </c>
      <c r="E288" s="1" t="str">
        <f>MID(pesele__29[[#This Row],[PESEL]], 3, 2)</f>
        <v>31</v>
      </c>
      <c r="F288" s="10">
        <f>IF(pesele__29[[#This Row],[numer miesiaca]]*1 &gt; 12, pesele__29[[#This Row],[numer miesiaca]]*1-20, pesele__29[[#This Row],[numer miesiaca]]*1)</f>
        <v>11</v>
      </c>
      <c r="G288" s="1" t="str">
        <f>VLOOKUP(pesele__29[[#This Row],[miesiac]],$I$3:$J$14, 2, 0)</f>
        <v>listopad</v>
      </c>
    </row>
    <row r="289" spans="1:7" x14ac:dyDescent="0.35">
      <c r="A289" s="1" t="s">
        <v>920</v>
      </c>
      <c r="B289" s="1" t="s">
        <v>406</v>
      </c>
      <c r="C289" s="1" t="s">
        <v>134</v>
      </c>
      <c r="D289" s="1" t="str">
        <f>IF(MOD(MID(pesele__29[[#This Row],[PESEL]], 10, 1), 2) = 0, "k", "m")</f>
        <v>k</v>
      </c>
      <c r="E289" s="1" t="str">
        <f>MID(pesele__29[[#This Row],[PESEL]], 3, 2)</f>
        <v>31</v>
      </c>
      <c r="F289" s="10">
        <f>IF(pesele__29[[#This Row],[numer miesiaca]]*1 &gt; 12, pesele__29[[#This Row],[numer miesiaca]]*1-20, pesele__29[[#This Row],[numer miesiaca]]*1)</f>
        <v>11</v>
      </c>
      <c r="G289" s="1" t="str">
        <f>VLOOKUP(pesele__29[[#This Row],[miesiac]],$I$3:$J$14, 2, 0)</f>
        <v>listopad</v>
      </c>
    </row>
    <row r="290" spans="1:7" x14ac:dyDescent="0.35">
      <c r="A290" s="1" t="s">
        <v>921</v>
      </c>
      <c r="B290" s="1" t="s">
        <v>217</v>
      </c>
      <c r="C290" s="1" t="s">
        <v>218</v>
      </c>
      <c r="D290" s="1" t="str">
        <f>IF(MOD(MID(pesele__29[[#This Row],[PESEL]], 10, 1), 2) = 0, "k", "m")</f>
        <v>k</v>
      </c>
      <c r="E290" s="1" t="str">
        <f>MID(pesele__29[[#This Row],[PESEL]], 3, 2)</f>
        <v>31</v>
      </c>
      <c r="F290" s="10">
        <f>IF(pesele__29[[#This Row],[numer miesiaca]]*1 &gt; 12, pesele__29[[#This Row],[numer miesiaca]]*1-20, pesele__29[[#This Row],[numer miesiaca]]*1)</f>
        <v>11</v>
      </c>
      <c r="G290" s="1" t="str">
        <f>VLOOKUP(pesele__29[[#This Row],[miesiac]],$I$3:$J$14, 2, 0)</f>
        <v>listopad</v>
      </c>
    </row>
    <row r="291" spans="1:7" x14ac:dyDescent="0.35">
      <c r="A291" s="1" t="s">
        <v>922</v>
      </c>
      <c r="B291" s="1" t="s">
        <v>407</v>
      </c>
      <c r="C291" s="1" t="s">
        <v>72</v>
      </c>
      <c r="D291" s="1" t="str">
        <f>IF(MOD(MID(pesele__29[[#This Row],[PESEL]], 10, 1), 2) = 0, "k", "m")</f>
        <v>k</v>
      </c>
      <c r="E291" s="1" t="str">
        <f>MID(pesele__29[[#This Row],[PESEL]], 3, 2)</f>
        <v>31</v>
      </c>
      <c r="F291" s="10">
        <f>IF(pesele__29[[#This Row],[numer miesiaca]]*1 &gt; 12, pesele__29[[#This Row],[numer miesiaca]]*1-20, pesele__29[[#This Row],[numer miesiaca]]*1)</f>
        <v>11</v>
      </c>
      <c r="G291" s="1" t="str">
        <f>VLOOKUP(pesele__29[[#This Row],[miesiac]],$I$3:$J$14, 2, 0)</f>
        <v>listopad</v>
      </c>
    </row>
    <row r="292" spans="1:7" x14ac:dyDescent="0.35">
      <c r="A292" s="1" t="s">
        <v>923</v>
      </c>
      <c r="B292" s="1" t="s">
        <v>408</v>
      </c>
      <c r="C292" s="1" t="s">
        <v>104</v>
      </c>
      <c r="D292" s="1" t="str">
        <f>IF(MOD(MID(pesele__29[[#This Row],[PESEL]], 10, 1), 2) = 0, "k", "m")</f>
        <v>m</v>
      </c>
      <c r="E292" s="1" t="str">
        <f>MID(pesele__29[[#This Row],[PESEL]], 3, 2)</f>
        <v>31</v>
      </c>
      <c r="F292" s="10">
        <f>IF(pesele__29[[#This Row],[numer miesiaca]]*1 &gt; 12, pesele__29[[#This Row],[numer miesiaca]]*1-20, pesele__29[[#This Row],[numer miesiaca]]*1)</f>
        <v>11</v>
      </c>
      <c r="G292" s="1" t="str">
        <f>VLOOKUP(pesele__29[[#This Row],[miesiac]],$I$3:$J$14, 2, 0)</f>
        <v>listopad</v>
      </c>
    </row>
    <row r="293" spans="1:7" x14ac:dyDescent="0.35">
      <c r="A293" s="1" t="s">
        <v>924</v>
      </c>
      <c r="B293" s="1" t="s">
        <v>409</v>
      </c>
      <c r="C293" s="1" t="s">
        <v>410</v>
      </c>
      <c r="D293" s="1" t="str">
        <f>IF(MOD(MID(pesele__29[[#This Row],[PESEL]], 10, 1), 2) = 0, "k", "m")</f>
        <v>k</v>
      </c>
      <c r="E293" s="1" t="str">
        <f>MID(pesele__29[[#This Row],[PESEL]], 3, 2)</f>
        <v>32</v>
      </c>
      <c r="F293" s="10">
        <f>IF(pesele__29[[#This Row],[numer miesiaca]]*1 &gt; 12, pesele__29[[#This Row],[numer miesiaca]]*1-20, pesele__29[[#This Row],[numer miesiaca]]*1)</f>
        <v>12</v>
      </c>
      <c r="G293" s="1" t="str">
        <f>VLOOKUP(pesele__29[[#This Row],[miesiac]],$I$3:$J$14, 2, 0)</f>
        <v>grudzień</v>
      </c>
    </row>
    <row r="294" spans="1:7" x14ac:dyDescent="0.35">
      <c r="A294" s="1" t="s">
        <v>925</v>
      </c>
      <c r="B294" s="1" t="s">
        <v>411</v>
      </c>
      <c r="C294" s="1" t="s">
        <v>257</v>
      </c>
      <c r="D294" s="1" t="str">
        <f>IF(MOD(MID(pesele__29[[#This Row],[PESEL]], 10, 1), 2) = 0, "k", "m")</f>
        <v>k</v>
      </c>
      <c r="E294" s="1" t="str">
        <f>MID(pesele__29[[#This Row],[PESEL]], 3, 2)</f>
        <v>32</v>
      </c>
      <c r="F294" s="10">
        <f>IF(pesele__29[[#This Row],[numer miesiaca]]*1 &gt; 12, pesele__29[[#This Row],[numer miesiaca]]*1-20, pesele__29[[#This Row],[numer miesiaca]]*1)</f>
        <v>12</v>
      </c>
      <c r="G294" s="1" t="str">
        <f>VLOOKUP(pesele__29[[#This Row],[miesiac]],$I$3:$J$14, 2, 0)</f>
        <v>grudzień</v>
      </c>
    </row>
    <row r="295" spans="1:7" x14ac:dyDescent="0.35">
      <c r="A295" s="1" t="s">
        <v>926</v>
      </c>
      <c r="B295" s="1" t="s">
        <v>169</v>
      </c>
      <c r="C295" s="1" t="s">
        <v>51</v>
      </c>
      <c r="D295" s="1" t="str">
        <f>IF(MOD(MID(pesele__29[[#This Row],[PESEL]], 10, 1), 2) = 0, "k", "m")</f>
        <v>k</v>
      </c>
      <c r="E295" s="1" t="str">
        <f>MID(pesele__29[[#This Row],[PESEL]], 3, 2)</f>
        <v>32</v>
      </c>
      <c r="F295" s="10">
        <f>IF(pesele__29[[#This Row],[numer miesiaca]]*1 &gt; 12, pesele__29[[#This Row],[numer miesiaca]]*1-20, pesele__29[[#This Row],[numer miesiaca]]*1)</f>
        <v>12</v>
      </c>
      <c r="G295" s="1" t="str">
        <f>VLOOKUP(pesele__29[[#This Row],[miesiac]],$I$3:$J$14, 2, 0)</f>
        <v>grudzień</v>
      </c>
    </row>
    <row r="296" spans="1:7" x14ac:dyDescent="0.35">
      <c r="A296" s="1" t="s">
        <v>927</v>
      </c>
      <c r="B296" s="1" t="s">
        <v>412</v>
      </c>
      <c r="C296" s="1" t="s">
        <v>70</v>
      </c>
      <c r="D296" s="1" t="str">
        <f>IF(MOD(MID(pesele__29[[#This Row],[PESEL]], 10, 1), 2) = 0, "k", "m")</f>
        <v>m</v>
      </c>
      <c r="E296" s="1" t="str">
        <f>MID(pesele__29[[#This Row],[PESEL]], 3, 2)</f>
        <v>32</v>
      </c>
      <c r="F296" s="10">
        <f>IF(pesele__29[[#This Row],[numer miesiaca]]*1 &gt; 12, pesele__29[[#This Row],[numer miesiaca]]*1-20, pesele__29[[#This Row],[numer miesiaca]]*1)</f>
        <v>12</v>
      </c>
      <c r="G296" s="1" t="str">
        <f>VLOOKUP(pesele__29[[#This Row],[miesiac]],$I$3:$J$14, 2, 0)</f>
        <v>grudzień</v>
      </c>
    </row>
    <row r="297" spans="1:7" x14ac:dyDescent="0.35">
      <c r="A297" s="1" t="s">
        <v>928</v>
      </c>
      <c r="B297" s="1" t="s">
        <v>413</v>
      </c>
      <c r="C297" s="1" t="s">
        <v>153</v>
      </c>
      <c r="D297" s="1" t="str">
        <f>IF(MOD(MID(pesele__29[[#This Row],[PESEL]], 10, 1), 2) = 0, "k", "m")</f>
        <v>m</v>
      </c>
      <c r="E297" s="1" t="str">
        <f>MID(pesele__29[[#This Row],[PESEL]], 3, 2)</f>
        <v>32</v>
      </c>
      <c r="F297" s="10">
        <f>IF(pesele__29[[#This Row],[numer miesiaca]]*1 &gt; 12, pesele__29[[#This Row],[numer miesiaca]]*1-20, pesele__29[[#This Row],[numer miesiaca]]*1)</f>
        <v>12</v>
      </c>
      <c r="G297" s="1" t="str">
        <f>VLOOKUP(pesele__29[[#This Row],[miesiac]],$I$3:$J$14, 2, 0)</f>
        <v>grudzień</v>
      </c>
    </row>
    <row r="298" spans="1:7" x14ac:dyDescent="0.35">
      <c r="A298" s="1" t="s">
        <v>929</v>
      </c>
      <c r="B298" s="1" t="s">
        <v>414</v>
      </c>
      <c r="C298" s="1" t="s">
        <v>70</v>
      </c>
      <c r="D298" s="1" t="str">
        <f>IF(MOD(MID(pesele__29[[#This Row],[PESEL]], 10, 1), 2) = 0, "k", "m")</f>
        <v>m</v>
      </c>
      <c r="E298" s="1" t="str">
        <f>MID(pesele__29[[#This Row],[PESEL]], 3, 2)</f>
        <v>32</v>
      </c>
      <c r="F298" s="10">
        <f>IF(pesele__29[[#This Row],[numer miesiaca]]*1 &gt; 12, pesele__29[[#This Row],[numer miesiaca]]*1-20, pesele__29[[#This Row],[numer miesiaca]]*1)</f>
        <v>12</v>
      </c>
      <c r="G298" s="1" t="str">
        <f>VLOOKUP(pesele__29[[#This Row],[miesiac]],$I$3:$J$14, 2, 0)</f>
        <v>grudzień</v>
      </c>
    </row>
    <row r="299" spans="1:7" x14ac:dyDescent="0.35">
      <c r="A299" s="1" t="s">
        <v>930</v>
      </c>
      <c r="B299" s="1" t="s">
        <v>109</v>
      </c>
      <c r="C299" s="1" t="s">
        <v>137</v>
      </c>
      <c r="D299" s="1" t="str">
        <f>IF(MOD(MID(pesele__29[[#This Row],[PESEL]], 10, 1), 2) = 0, "k", "m")</f>
        <v>m</v>
      </c>
      <c r="E299" s="1" t="str">
        <f>MID(pesele__29[[#This Row],[PESEL]], 3, 2)</f>
        <v>32</v>
      </c>
      <c r="F299" s="10">
        <f>IF(pesele__29[[#This Row],[numer miesiaca]]*1 &gt; 12, pesele__29[[#This Row],[numer miesiaca]]*1-20, pesele__29[[#This Row],[numer miesiaca]]*1)</f>
        <v>12</v>
      </c>
      <c r="G299" s="1" t="str">
        <f>VLOOKUP(pesele__29[[#This Row],[miesiac]],$I$3:$J$14, 2, 0)</f>
        <v>grudzień</v>
      </c>
    </row>
    <row r="300" spans="1:7" x14ac:dyDescent="0.35">
      <c r="A300" s="1" t="s">
        <v>931</v>
      </c>
      <c r="B300" s="1" t="s">
        <v>415</v>
      </c>
      <c r="C300" s="1" t="s">
        <v>98</v>
      </c>
      <c r="D300" s="1" t="str">
        <f>IF(MOD(MID(pesele__29[[#This Row],[PESEL]], 10, 1), 2) = 0, "k", "m")</f>
        <v>m</v>
      </c>
      <c r="E300" s="1" t="str">
        <f>MID(pesele__29[[#This Row],[PESEL]], 3, 2)</f>
        <v>32</v>
      </c>
      <c r="F300" s="10">
        <f>IF(pesele__29[[#This Row],[numer miesiaca]]*1 &gt; 12, pesele__29[[#This Row],[numer miesiaca]]*1-20, pesele__29[[#This Row],[numer miesiaca]]*1)</f>
        <v>12</v>
      </c>
      <c r="G300" s="1" t="str">
        <f>VLOOKUP(pesele__29[[#This Row],[miesiac]],$I$3:$J$14, 2, 0)</f>
        <v>grudzień</v>
      </c>
    </row>
    <row r="301" spans="1:7" x14ac:dyDescent="0.35">
      <c r="A301" s="1" t="s">
        <v>932</v>
      </c>
      <c r="B301" s="1" t="s">
        <v>416</v>
      </c>
      <c r="C301" s="1" t="s">
        <v>253</v>
      </c>
      <c r="D301" s="1" t="str">
        <f>IF(MOD(MID(pesele__29[[#This Row],[PESEL]], 10, 1), 2) = 0, "k", "m")</f>
        <v>k</v>
      </c>
      <c r="E301" s="1" t="str">
        <f>MID(pesele__29[[#This Row],[PESEL]], 3, 2)</f>
        <v>32</v>
      </c>
      <c r="F301" s="10">
        <f>IF(pesele__29[[#This Row],[numer miesiaca]]*1 &gt; 12, pesele__29[[#This Row],[numer miesiaca]]*1-20, pesele__29[[#This Row],[numer miesiaca]]*1)</f>
        <v>12</v>
      </c>
      <c r="G301" s="1" t="str">
        <f>VLOOKUP(pesele__29[[#This Row],[miesiac]],$I$3:$J$14, 2, 0)</f>
        <v>grudzień</v>
      </c>
    </row>
    <row r="302" spans="1:7" x14ac:dyDescent="0.35">
      <c r="A302" s="1" t="s">
        <v>933</v>
      </c>
      <c r="B302" s="1" t="s">
        <v>417</v>
      </c>
      <c r="C302" s="1" t="s">
        <v>17</v>
      </c>
      <c r="D302" s="1" t="str">
        <f>IF(MOD(MID(pesele__29[[#This Row],[PESEL]], 10, 1), 2) = 0, "k", "m")</f>
        <v>m</v>
      </c>
      <c r="E302" s="1" t="str">
        <f>MID(pesele__29[[#This Row],[PESEL]], 3, 2)</f>
        <v>32</v>
      </c>
      <c r="F302" s="10">
        <f>IF(pesele__29[[#This Row],[numer miesiaca]]*1 &gt; 12, pesele__29[[#This Row],[numer miesiaca]]*1-20, pesele__29[[#This Row],[numer miesiaca]]*1)</f>
        <v>12</v>
      </c>
      <c r="G302" s="1" t="str">
        <f>VLOOKUP(pesele__29[[#This Row],[miesiac]],$I$3:$J$14, 2, 0)</f>
        <v>grudzień</v>
      </c>
    </row>
    <row r="303" spans="1:7" x14ac:dyDescent="0.35">
      <c r="A303" s="1" t="s">
        <v>934</v>
      </c>
      <c r="B303" s="1" t="s">
        <v>418</v>
      </c>
      <c r="C303" s="1" t="s">
        <v>419</v>
      </c>
      <c r="D303" s="1" t="str">
        <f>IF(MOD(MID(pesele__29[[#This Row],[PESEL]], 10, 1), 2) = 0, "k", "m")</f>
        <v>k</v>
      </c>
      <c r="E303" s="1" t="str">
        <f>MID(pesele__29[[#This Row],[PESEL]], 3, 2)</f>
        <v>32</v>
      </c>
      <c r="F303" s="10">
        <f>IF(pesele__29[[#This Row],[numer miesiaca]]*1 &gt; 12, pesele__29[[#This Row],[numer miesiaca]]*1-20, pesele__29[[#This Row],[numer miesiaca]]*1)</f>
        <v>12</v>
      </c>
      <c r="G303" s="1" t="str">
        <f>VLOOKUP(pesele__29[[#This Row],[miesiac]],$I$3:$J$14, 2, 0)</f>
        <v>grudzień</v>
      </c>
    </row>
    <row r="304" spans="1:7" x14ac:dyDescent="0.35">
      <c r="A304" s="1" t="s">
        <v>935</v>
      </c>
      <c r="B304" s="1" t="s">
        <v>420</v>
      </c>
      <c r="C304" s="1" t="s">
        <v>31</v>
      </c>
      <c r="D304" s="1" t="str">
        <f>IF(MOD(MID(pesele__29[[#This Row],[PESEL]], 10, 1), 2) = 0, "k", "m")</f>
        <v>m</v>
      </c>
      <c r="E304" s="1" t="str">
        <f>MID(pesele__29[[#This Row],[PESEL]], 3, 2)</f>
        <v>32</v>
      </c>
      <c r="F304" s="10">
        <f>IF(pesele__29[[#This Row],[numer miesiaca]]*1 &gt; 12, pesele__29[[#This Row],[numer miesiaca]]*1-20, pesele__29[[#This Row],[numer miesiaca]]*1)</f>
        <v>12</v>
      </c>
      <c r="G304" s="1" t="str">
        <f>VLOOKUP(pesele__29[[#This Row],[miesiac]],$I$3:$J$14, 2, 0)</f>
        <v>grudzień</v>
      </c>
    </row>
    <row r="305" spans="1:7" x14ac:dyDescent="0.35">
      <c r="A305" s="1" t="s">
        <v>936</v>
      </c>
      <c r="B305" s="1" t="s">
        <v>421</v>
      </c>
      <c r="C305" s="1" t="s">
        <v>257</v>
      </c>
      <c r="D305" s="1" t="str">
        <f>IF(MOD(MID(pesele__29[[#This Row],[PESEL]], 10, 1), 2) = 0, "k", "m")</f>
        <v>k</v>
      </c>
      <c r="E305" s="1" t="str">
        <f>MID(pesele__29[[#This Row],[PESEL]], 3, 2)</f>
        <v>32</v>
      </c>
      <c r="F305" s="10">
        <f>IF(pesele__29[[#This Row],[numer miesiaca]]*1 &gt; 12, pesele__29[[#This Row],[numer miesiaca]]*1-20, pesele__29[[#This Row],[numer miesiaca]]*1)</f>
        <v>12</v>
      </c>
      <c r="G305" s="1" t="str">
        <f>VLOOKUP(pesele__29[[#This Row],[miesiac]],$I$3:$J$14, 2, 0)</f>
        <v>grudzień</v>
      </c>
    </row>
    <row r="306" spans="1:7" x14ac:dyDescent="0.35">
      <c r="A306" s="1" t="s">
        <v>937</v>
      </c>
      <c r="B306" s="1" t="s">
        <v>254</v>
      </c>
      <c r="C306" s="1" t="s">
        <v>134</v>
      </c>
      <c r="D306" s="1" t="str">
        <f>IF(MOD(MID(pesele__29[[#This Row],[PESEL]], 10, 1), 2) = 0, "k", "m")</f>
        <v>k</v>
      </c>
      <c r="E306" s="1" t="str">
        <f>MID(pesele__29[[#This Row],[PESEL]], 3, 2)</f>
        <v>32</v>
      </c>
      <c r="F306" s="10">
        <f>IF(pesele__29[[#This Row],[numer miesiaca]]*1 &gt; 12, pesele__29[[#This Row],[numer miesiaca]]*1-20, pesele__29[[#This Row],[numer miesiaca]]*1)</f>
        <v>12</v>
      </c>
      <c r="G306" s="1" t="str">
        <f>VLOOKUP(pesele__29[[#This Row],[miesiac]],$I$3:$J$14, 2, 0)</f>
        <v>grudzień</v>
      </c>
    </row>
    <row r="307" spans="1:7" x14ac:dyDescent="0.35">
      <c r="A307" s="1" t="s">
        <v>938</v>
      </c>
      <c r="B307" s="1" t="s">
        <v>422</v>
      </c>
      <c r="C307" s="1" t="s">
        <v>423</v>
      </c>
      <c r="D307" s="1" t="str">
        <f>IF(MOD(MID(pesele__29[[#This Row],[PESEL]], 10, 1), 2) = 0, "k", "m")</f>
        <v>k</v>
      </c>
      <c r="E307" s="1" t="str">
        <f>MID(pesele__29[[#This Row],[PESEL]], 3, 2)</f>
        <v>32</v>
      </c>
      <c r="F307" s="10">
        <f>IF(pesele__29[[#This Row],[numer miesiaca]]*1 &gt; 12, pesele__29[[#This Row],[numer miesiaca]]*1-20, pesele__29[[#This Row],[numer miesiaca]]*1)</f>
        <v>12</v>
      </c>
      <c r="G307" s="1" t="str">
        <f>VLOOKUP(pesele__29[[#This Row],[miesiac]],$I$3:$J$14, 2, 0)</f>
        <v>grudzień</v>
      </c>
    </row>
    <row r="308" spans="1:7" x14ac:dyDescent="0.35">
      <c r="A308" s="1" t="s">
        <v>939</v>
      </c>
      <c r="B308" s="1" t="s">
        <v>424</v>
      </c>
      <c r="C308" s="1" t="s">
        <v>72</v>
      </c>
      <c r="D308" s="1" t="str">
        <f>IF(MOD(MID(pesele__29[[#This Row],[PESEL]], 10, 1), 2) = 0, "k", "m")</f>
        <v>k</v>
      </c>
      <c r="E308" s="1" t="str">
        <f>MID(pesele__29[[#This Row],[PESEL]], 3, 2)</f>
        <v>32</v>
      </c>
      <c r="F308" s="10">
        <f>IF(pesele__29[[#This Row],[numer miesiaca]]*1 &gt; 12, pesele__29[[#This Row],[numer miesiaca]]*1-20, pesele__29[[#This Row],[numer miesiaca]]*1)</f>
        <v>12</v>
      </c>
      <c r="G308" s="1" t="str">
        <f>VLOOKUP(pesele__29[[#This Row],[miesiac]],$I$3:$J$14, 2, 0)</f>
        <v>grudzień</v>
      </c>
    </row>
    <row r="309" spans="1:7" x14ac:dyDescent="0.35">
      <c r="A309" s="1" t="s">
        <v>940</v>
      </c>
      <c r="B309" s="1" t="s">
        <v>425</v>
      </c>
      <c r="C309" s="1" t="s">
        <v>426</v>
      </c>
      <c r="D309" s="1" t="str">
        <f>IF(MOD(MID(pesele__29[[#This Row],[PESEL]], 10, 1), 2) = 0, "k", "m")</f>
        <v>m</v>
      </c>
      <c r="E309" s="1" t="str">
        <f>MID(pesele__29[[#This Row],[PESEL]], 3, 2)</f>
        <v>32</v>
      </c>
      <c r="F309" s="10">
        <f>IF(pesele__29[[#This Row],[numer miesiaca]]*1 &gt; 12, pesele__29[[#This Row],[numer miesiaca]]*1-20, pesele__29[[#This Row],[numer miesiaca]]*1)</f>
        <v>12</v>
      </c>
      <c r="G309" s="1" t="str">
        <f>VLOOKUP(pesele__29[[#This Row],[miesiac]],$I$3:$J$14, 2, 0)</f>
        <v>grudzień</v>
      </c>
    </row>
    <row r="310" spans="1:7" x14ac:dyDescent="0.35">
      <c r="A310" s="1" t="s">
        <v>941</v>
      </c>
      <c r="B310" s="1" t="s">
        <v>77</v>
      </c>
      <c r="C310" s="1" t="s">
        <v>48</v>
      </c>
      <c r="D310" s="1" t="str">
        <f>IF(MOD(MID(pesele__29[[#This Row],[PESEL]], 10, 1), 2) = 0, "k", "m")</f>
        <v>m</v>
      </c>
      <c r="E310" s="1" t="str">
        <f>MID(pesele__29[[#This Row],[PESEL]], 3, 2)</f>
        <v>32</v>
      </c>
      <c r="F310" s="10">
        <f>IF(pesele__29[[#This Row],[numer miesiaca]]*1 &gt; 12, pesele__29[[#This Row],[numer miesiaca]]*1-20, pesele__29[[#This Row],[numer miesiaca]]*1)</f>
        <v>12</v>
      </c>
      <c r="G310" s="1" t="str">
        <f>VLOOKUP(pesele__29[[#This Row],[miesiac]],$I$3:$J$14, 2, 0)</f>
        <v>grudzień</v>
      </c>
    </row>
    <row r="311" spans="1:7" x14ac:dyDescent="0.35">
      <c r="A311" s="1" t="s">
        <v>942</v>
      </c>
      <c r="B311" s="1" t="s">
        <v>401</v>
      </c>
      <c r="C311" s="1" t="s">
        <v>137</v>
      </c>
      <c r="D311" s="1" t="str">
        <f>IF(MOD(MID(pesele__29[[#This Row],[PESEL]], 10, 1), 2) = 0, "k", "m")</f>
        <v>m</v>
      </c>
      <c r="E311" s="1" t="str">
        <f>MID(pesele__29[[#This Row],[PESEL]], 3, 2)</f>
        <v>32</v>
      </c>
      <c r="F311" s="10">
        <f>IF(pesele__29[[#This Row],[numer miesiaca]]*1 &gt; 12, pesele__29[[#This Row],[numer miesiaca]]*1-20, pesele__29[[#This Row],[numer miesiaca]]*1)</f>
        <v>12</v>
      </c>
      <c r="G311" s="1" t="str">
        <f>VLOOKUP(pesele__29[[#This Row],[miesiac]],$I$3:$J$14, 2, 0)</f>
        <v>grudzień</v>
      </c>
    </row>
    <row r="312" spans="1:7" x14ac:dyDescent="0.35">
      <c r="A312" s="1" t="s">
        <v>943</v>
      </c>
      <c r="B312" s="1" t="s">
        <v>427</v>
      </c>
      <c r="C312" s="1" t="s">
        <v>121</v>
      </c>
      <c r="D312" s="1" t="str">
        <f>IF(MOD(MID(pesele__29[[#This Row],[PESEL]], 10, 1), 2) = 0, "k", "m")</f>
        <v>k</v>
      </c>
      <c r="E312" s="1" t="str">
        <f>MID(pesele__29[[#This Row],[PESEL]], 3, 2)</f>
        <v>32</v>
      </c>
      <c r="F312" s="10">
        <f>IF(pesele__29[[#This Row],[numer miesiaca]]*1 &gt; 12, pesele__29[[#This Row],[numer miesiaca]]*1-20, pesele__29[[#This Row],[numer miesiaca]]*1)</f>
        <v>12</v>
      </c>
      <c r="G312" s="1" t="str">
        <f>VLOOKUP(pesele__29[[#This Row],[miesiac]],$I$3:$J$14, 2, 0)</f>
        <v>grudzień</v>
      </c>
    </row>
    <row r="313" spans="1:7" x14ac:dyDescent="0.35">
      <c r="A313" s="1" t="s">
        <v>944</v>
      </c>
      <c r="B313" s="1" t="s">
        <v>428</v>
      </c>
      <c r="C313" s="1" t="s">
        <v>84</v>
      </c>
      <c r="D313" s="1" t="str">
        <f>IF(MOD(MID(pesele__29[[#This Row],[PESEL]], 10, 1), 2) = 0, "k", "m")</f>
        <v>k</v>
      </c>
      <c r="E313" s="1" t="str">
        <f>MID(pesele__29[[#This Row],[PESEL]], 3, 2)</f>
        <v>32</v>
      </c>
      <c r="F313" s="10">
        <f>IF(pesele__29[[#This Row],[numer miesiaca]]*1 &gt; 12, pesele__29[[#This Row],[numer miesiaca]]*1-20, pesele__29[[#This Row],[numer miesiaca]]*1)</f>
        <v>12</v>
      </c>
      <c r="G313" s="1" t="str">
        <f>VLOOKUP(pesele__29[[#This Row],[miesiac]],$I$3:$J$14, 2, 0)</f>
        <v>grudzień</v>
      </c>
    </row>
    <row r="314" spans="1:7" x14ac:dyDescent="0.35">
      <c r="A314" s="1" t="s">
        <v>945</v>
      </c>
      <c r="B314" s="1" t="s">
        <v>429</v>
      </c>
      <c r="C314" s="1" t="s">
        <v>58</v>
      </c>
      <c r="D314" s="1" t="str">
        <f>IF(MOD(MID(pesele__29[[#This Row],[PESEL]], 10, 1), 2) = 0, "k", "m")</f>
        <v>k</v>
      </c>
      <c r="E314" s="1" t="str">
        <f>MID(pesele__29[[#This Row],[PESEL]], 3, 2)</f>
        <v>32</v>
      </c>
      <c r="F314" s="10">
        <f>IF(pesele__29[[#This Row],[numer miesiaca]]*1 &gt; 12, pesele__29[[#This Row],[numer miesiaca]]*1-20, pesele__29[[#This Row],[numer miesiaca]]*1)</f>
        <v>12</v>
      </c>
      <c r="G314" s="1" t="str">
        <f>VLOOKUP(pesele__29[[#This Row],[miesiac]],$I$3:$J$14, 2, 0)</f>
        <v>grudzień</v>
      </c>
    </row>
    <row r="315" spans="1:7" x14ac:dyDescent="0.35">
      <c r="A315" s="1" t="s">
        <v>946</v>
      </c>
      <c r="B315" s="1" t="s">
        <v>430</v>
      </c>
      <c r="C315" s="1" t="s">
        <v>150</v>
      </c>
      <c r="D315" s="1" t="str">
        <f>IF(MOD(MID(pesele__29[[#This Row],[PESEL]], 10, 1), 2) = 0, "k", "m")</f>
        <v>k</v>
      </c>
      <c r="E315" s="1" t="str">
        <f>MID(pesele__29[[#This Row],[PESEL]], 3, 2)</f>
        <v>32</v>
      </c>
      <c r="F315" s="10">
        <f>IF(pesele__29[[#This Row],[numer miesiaca]]*1 &gt; 12, pesele__29[[#This Row],[numer miesiaca]]*1-20, pesele__29[[#This Row],[numer miesiaca]]*1)</f>
        <v>12</v>
      </c>
      <c r="G315" s="1" t="str">
        <f>VLOOKUP(pesele__29[[#This Row],[miesiac]],$I$3:$J$14, 2, 0)</f>
        <v>grudzień</v>
      </c>
    </row>
    <row r="316" spans="1:7" x14ac:dyDescent="0.35">
      <c r="A316" s="1" t="s">
        <v>947</v>
      </c>
      <c r="B316" s="1" t="s">
        <v>431</v>
      </c>
      <c r="C316" s="1" t="s">
        <v>214</v>
      </c>
      <c r="D316" s="1" t="str">
        <f>IF(MOD(MID(pesele__29[[#This Row],[PESEL]], 10, 1), 2) = 0, "k", "m")</f>
        <v>k</v>
      </c>
      <c r="E316" s="1" t="str">
        <f>MID(pesele__29[[#This Row],[PESEL]], 3, 2)</f>
        <v>32</v>
      </c>
      <c r="F316" s="10">
        <f>IF(pesele__29[[#This Row],[numer miesiaca]]*1 &gt; 12, pesele__29[[#This Row],[numer miesiaca]]*1-20, pesele__29[[#This Row],[numer miesiaca]]*1)</f>
        <v>12</v>
      </c>
      <c r="G316" s="1" t="str">
        <f>VLOOKUP(pesele__29[[#This Row],[miesiac]],$I$3:$J$14, 2, 0)</f>
        <v>grudzień</v>
      </c>
    </row>
    <row r="317" spans="1:7" x14ac:dyDescent="0.35">
      <c r="A317" s="1" t="s">
        <v>948</v>
      </c>
      <c r="B317" s="1" t="s">
        <v>129</v>
      </c>
      <c r="C317" s="1" t="s">
        <v>130</v>
      </c>
      <c r="D317" s="1" t="str">
        <f>IF(MOD(MID(pesele__29[[#This Row],[PESEL]], 10, 1), 2) = 0, "k", "m")</f>
        <v>m</v>
      </c>
      <c r="E317" s="1" t="str">
        <f>MID(pesele__29[[#This Row],[PESEL]], 3, 2)</f>
        <v>32</v>
      </c>
      <c r="F317" s="10">
        <f>IF(pesele__29[[#This Row],[numer miesiaca]]*1 &gt; 12, pesele__29[[#This Row],[numer miesiaca]]*1-20, pesele__29[[#This Row],[numer miesiaca]]*1)</f>
        <v>12</v>
      </c>
      <c r="G317" s="1" t="str">
        <f>VLOOKUP(pesele__29[[#This Row],[miesiac]],$I$3:$J$14, 2, 0)</f>
        <v>grudzień</v>
      </c>
    </row>
    <row r="318" spans="1:7" x14ac:dyDescent="0.35">
      <c r="A318" s="1" t="s">
        <v>949</v>
      </c>
      <c r="B318" s="1" t="s">
        <v>432</v>
      </c>
      <c r="C318" s="1" t="s">
        <v>253</v>
      </c>
      <c r="D318" s="1" t="str">
        <f>IF(MOD(MID(pesele__29[[#This Row],[PESEL]], 10, 1), 2) = 0, "k", "m")</f>
        <v>k</v>
      </c>
      <c r="E318" s="1" t="str">
        <f>MID(pesele__29[[#This Row],[PESEL]], 3, 2)</f>
        <v>32</v>
      </c>
      <c r="F318" s="10">
        <f>IF(pesele__29[[#This Row],[numer miesiaca]]*1 &gt; 12, pesele__29[[#This Row],[numer miesiaca]]*1-20, pesele__29[[#This Row],[numer miesiaca]]*1)</f>
        <v>12</v>
      </c>
      <c r="G318" s="1" t="str">
        <f>VLOOKUP(pesele__29[[#This Row],[miesiac]],$I$3:$J$14, 2, 0)</f>
        <v>grudzień</v>
      </c>
    </row>
    <row r="319" spans="1:7" x14ac:dyDescent="0.35">
      <c r="A319" s="1" t="s">
        <v>950</v>
      </c>
      <c r="B319" s="1" t="s">
        <v>433</v>
      </c>
      <c r="C319" s="1" t="s">
        <v>255</v>
      </c>
      <c r="D319" s="1" t="str">
        <f>IF(MOD(MID(pesele__29[[#This Row],[PESEL]], 10, 1), 2) = 0, "k", "m")</f>
        <v>k</v>
      </c>
      <c r="E319" s="1" t="str">
        <f>MID(pesele__29[[#This Row],[PESEL]], 3, 2)</f>
        <v>32</v>
      </c>
      <c r="F319" s="10">
        <f>IF(pesele__29[[#This Row],[numer miesiaca]]*1 &gt; 12, pesele__29[[#This Row],[numer miesiaca]]*1-20, pesele__29[[#This Row],[numer miesiaca]]*1)</f>
        <v>12</v>
      </c>
      <c r="G319" s="1" t="str">
        <f>VLOOKUP(pesele__29[[#This Row],[miesiac]],$I$3:$J$14, 2, 0)</f>
        <v>grudzień</v>
      </c>
    </row>
    <row r="320" spans="1:7" x14ac:dyDescent="0.35">
      <c r="A320" s="1" t="s">
        <v>951</v>
      </c>
      <c r="B320" s="1" t="s">
        <v>434</v>
      </c>
      <c r="C320" s="1" t="s">
        <v>435</v>
      </c>
      <c r="D320" s="1" t="str">
        <f>IF(MOD(MID(pesele__29[[#This Row],[PESEL]], 10, 1), 2) = 0, "k", "m")</f>
        <v>m</v>
      </c>
      <c r="E320" s="1" t="str">
        <f>MID(pesele__29[[#This Row],[PESEL]], 3, 2)</f>
        <v>32</v>
      </c>
      <c r="F320" s="10">
        <f>IF(pesele__29[[#This Row],[numer miesiaca]]*1 &gt; 12, pesele__29[[#This Row],[numer miesiaca]]*1-20, pesele__29[[#This Row],[numer miesiaca]]*1)</f>
        <v>12</v>
      </c>
      <c r="G320" s="1" t="str">
        <f>VLOOKUP(pesele__29[[#This Row],[miesiac]],$I$3:$J$14, 2, 0)</f>
        <v>grudzień</v>
      </c>
    </row>
    <row r="321" spans="1:7" x14ac:dyDescent="0.35">
      <c r="A321" s="1" t="s">
        <v>952</v>
      </c>
      <c r="B321" s="1" t="s">
        <v>69</v>
      </c>
      <c r="C321" s="1" t="s">
        <v>42</v>
      </c>
      <c r="D321" s="1" t="str">
        <f>IF(MOD(MID(pesele__29[[#This Row],[PESEL]], 10, 1), 2) = 0, "k", "m")</f>
        <v>m</v>
      </c>
      <c r="E321" s="1" t="str">
        <f>MID(pesele__29[[#This Row],[PESEL]], 3, 2)</f>
        <v>32</v>
      </c>
      <c r="F321" s="10">
        <f>IF(pesele__29[[#This Row],[numer miesiaca]]*1 &gt; 12, pesele__29[[#This Row],[numer miesiaca]]*1-20, pesele__29[[#This Row],[numer miesiaca]]*1)</f>
        <v>12</v>
      </c>
      <c r="G321" s="1" t="str">
        <f>VLOOKUP(pesele__29[[#This Row],[miesiac]],$I$3:$J$14, 2, 0)</f>
        <v>grudzień</v>
      </c>
    </row>
    <row r="322" spans="1:7" x14ac:dyDescent="0.35">
      <c r="A322" s="1" t="s">
        <v>953</v>
      </c>
      <c r="B322" s="1" t="s">
        <v>436</v>
      </c>
      <c r="C322" s="1" t="s">
        <v>172</v>
      </c>
      <c r="D322" s="1" t="str">
        <f>IF(MOD(MID(pesele__29[[#This Row],[PESEL]], 10, 1), 2) = 0, "k", "m")</f>
        <v>k</v>
      </c>
      <c r="E322" s="1" t="str">
        <f>MID(pesele__29[[#This Row],[PESEL]], 3, 2)</f>
        <v>32</v>
      </c>
      <c r="F322" s="10">
        <f>IF(pesele__29[[#This Row],[numer miesiaca]]*1 &gt; 12, pesele__29[[#This Row],[numer miesiaca]]*1-20, pesele__29[[#This Row],[numer miesiaca]]*1)</f>
        <v>12</v>
      </c>
      <c r="G322" s="1" t="str">
        <f>VLOOKUP(pesele__29[[#This Row],[miesiac]],$I$3:$J$14, 2, 0)</f>
        <v>grudzień</v>
      </c>
    </row>
    <row r="323" spans="1:7" x14ac:dyDescent="0.35">
      <c r="A323" s="1" t="s">
        <v>954</v>
      </c>
      <c r="B323" s="1" t="s">
        <v>437</v>
      </c>
      <c r="C323" s="1" t="s">
        <v>438</v>
      </c>
      <c r="D323" s="1" t="str">
        <f>IF(MOD(MID(pesele__29[[#This Row],[PESEL]], 10, 1), 2) = 0, "k", "m")</f>
        <v>m</v>
      </c>
      <c r="E323" s="1" t="str">
        <f>MID(pesele__29[[#This Row],[PESEL]], 3, 2)</f>
        <v>32</v>
      </c>
      <c r="F323" s="10">
        <f>IF(pesele__29[[#This Row],[numer miesiaca]]*1 &gt; 12, pesele__29[[#This Row],[numer miesiaca]]*1-20, pesele__29[[#This Row],[numer miesiaca]]*1)</f>
        <v>12</v>
      </c>
      <c r="G323" s="1" t="str">
        <f>VLOOKUP(pesele__29[[#This Row],[miesiac]],$I$3:$J$14, 2, 0)</f>
        <v>grudzień</v>
      </c>
    </row>
    <row r="324" spans="1:7" x14ac:dyDescent="0.35">
      <c r="A324" s="1" t="s">
        <v>955</v>
      </c>
      <c r="B324" s="1" t="s">
        <v>439</v>
      </c>
      <c r="C324" s="1" t="s">
        <v>56</v>
      </c>
      <c r="D324" s="1" t="str">
        <f>IF(MOD(MID(pesele__29[[#This Row],[PESEL]], 10, 1), 2) = 0, "k", "m")</f>
        <v>k</v>
      </c>
      <c r="E324" s="1" t="str">
        <f>MID(pesele__29[[#This Row],[PESEL]], 3, 2)</f>
        <v>32</v>
      </c>
      <c r="F324" s="10">
        <f>IF(pesele__29[[#This Row],[numer miesiaca]]*1 &gt; 12, pesele__29[[#This Row],[numer miesiaca]]*1-20, pesele__29[[#This Row],[numer miesiaca]]*1)</f>
        <v>12</v>
      </c>
      <c r="G324" s="1" t="str">
        <f>VLOOKUP(pesele__29[[#This Row],[miesiac]],$I$3:$J$14, 2, 0)</f>
        <v>grudzień</v>
      </c>
    </row>
    <row r="325" spans="1:7" x14ac:dyDescent="0.35">
      <c r="A325" s="1" t="s">
        <v>956</v>
      </c>
      <c r="B325" s="1" t="s">
        <v>440</v>
      </c>
      <c r="C325" s="1" t="s">
        <v>201</v>
      </c>
      <c r="D325" s="1" t="str">
        <f>IF(MOD(MID(pesele__29[[#This Row],[PESEL]], 10, 1), 2) = 0, "k", "m")</f>
        <v>k</v>
      </c>
      <c r="E325" s="1" t="str">
        <f>MID(pesele__29[[#This Row],[PESEL]], 3, 2)</f>
        <v>32</v>
      </c>
      <c r="F325" s="10">
        <f>IF(pesele__29[[#This Row],[numer miesiaca]]*1 &gt; 12, pesele__29[[#This Row],[numer miesiaca]]*1-20, pesele__29[[#This Row],[numer miesiaca]]*1)</f>
        <v>12</v>
      </c>
      <c r="G325" s="1" t="str">
        <f>VLOOKUP(pesele__29[[#This Row],[miesiac]],$I$3:$J$14, 2, 0)</f>
        <v>grudzień</v>
      </c>
    </row>
    <row r="326" spans="1:7" x14ac:dyDescent="0.35">
      <c r="A326" s="1" t="s">
        <v>957</v>
      </c>
      <c r="B326" s="1" t="s">
        <v>441</v>
      </c>
      <c r="C326" s="1" t="s">
        <v>442</v>
      </c>
      <c r="D326" s="1" t="str">
        <f>IF(MOD(MID(pesele__29[[#This Row],[PESEL]], 10, 1), 2) = 0, "k", "m")</f>
        <v>k</v>
      </c>
      <c r="E326" s="1" t="str">
        <f>MID(pesele__29[[#This Row],[PESEL]], 3, 2)</f>
        <v>32</v>
      </c>
      <c r="F326" s="10">
        <f>IF(pesele__29[[#This Row],[numer miesiaca]]*1 &gt; 12, pesele__29[[#This Row],[numer miesiaca]]*1-20, pesele__29[[#This Row],[numer miesiaca]]*1)</f>
        <v>12</v>
      </c>
      <c r="G326" s="1" t="str">
        <f>VLOOKUP(pesele__29[[#This Row],[miesiac]],$I$3:$J$14, 2, 0)</f>
        <v>grudzień</v>
      </c>
    </row>
    <row r="327" spans="1:7" x14ac:dyDescent="0.35">
      <c r="A327" s="1" t="s">
        <v>958</v>
      </c>
      <c r="B327" s="1" t="s">
        <v>443</v>
      </c>
      <c r="C327" s="1" t="s">
        <v>242</v>
      </c>
      <c r="D327" s="1" t="str">
        <f>IF(MOD(MID(pesele__29[[#This Row],[PESEL]], 10, 1), 2) = 0, "k", "m")</f>
        <v>k</v>
      </c>
      <c r="E327" s="1" t="str">
        <f>MID(pesele__29[[#This Row],[PESEL]], 3, 2)</f>
        <v>32</v>
      </c>
      <c r="F327" s="10">
        <f>IF(pesele__29[[#This Row],[numer miesiaca]]*1 &gt; 12, pesele__29[[#This Row],[numer miesiaca]]*1-20, pesele__29[[#This Row],[numer miesiaca]]*1)</f>
        <v>12</v>
      </c>
      <c r="G327" s="1" t="str">
        <f>VLOOKUP(pesele__29[[#This Row],[miesiac]],$I$3:$J$14, 2, 0)</f>
        <v>grudzień</v>
      </c>
    </row>
    <row r="328" spans="1:7" x14ac:dyDescent="0.35">
      <c r="A328" s="1" t="s">
        <v>959</v>
      </c>
      <c r="B328" s="1" t="s">
        <v>436</v>
      </c>
      <c r="C328" s="1" t="s">
        <v>70</v>
      </c>
      <c r="D328" s="1" t="str">
        <f>IF(MOD(MID(pesele__29[[#This Row],[PESEL]], 10, 1), 2) = 0, "k", "m")</f>
        <v>m</v>
      </c>
      <c r="E328" s="1" t="str">
        <f>MID(pesele__29[[#This Row],[PESEL]], 3, 2)</f>
        <v>32</v>
      </c>
      <c r="F328" s="10">
        <f>IF(pesele__29[[#This Row],[numer miesiaca]]*1 &gt; 12, pesele__29[[#This Row],[numer miesiaca]]*1-20, pesele__29[[#This Row],[numer miesiaca]]*1)</f>
        <v>12</v>
      </c>
      <c r="G328" s="1" t="str">
        <f>VLOOKUP(pesele__29[[#This Row],[miesiac]],$I$3:$J$14, 2, 0)</f>
        <v>grudzień</v>
      </c>
    </row>
    <row r="329" spans="1:7" x14ac:dyDescent="0.35">
      <c r="A329" s="1" t="s">
        <v>960</v>
      </c>
      <c r="B329" s="1" t="s">
        <v>444</v>
      </c>
      <c r="C329" s="1" t="s">
        <v>294</v>
      </c>
      <c r="D329" s="1" t="str">
        <f>IF(MOD(MID(pesele__29[[#This Row],[PESEL]], 10, 1), 2) = 0, "k", "m")</f>
        <v>m</v>
      </c>
      <c r="E329" s="1" t="str">
        <f>MID(pesele__29[[#This Row],[PESEL]], 3, 2)</f>
        <v>32</v>
      </c>
      <c r="F329" s="10">
        <f>IF(pesele__29[[#This Row],[numer miesiaca]]*1 &gt; 12, pesele__29[[#This Row],[numer miesiaca]]*1-20, pesele__29[[#This Row],[numer miesiaca]]*1)</f>
        <v>12</v>
      </c>
      <c r="G329" s="1" t="str">
        <f>VLOOKUP(pesele__29[[#This Row],[miesiac]],$I$3:$J$14, 2, 0)</f>
        <v>grudzień</v>
      </c>
    </row>
    <row r="330" spans="1:7" x14ac:dyDescent="0.35">
      <c r="A330" s="1" t="s">
        <v>961</v>
      </c>
      <c r="B330" s="1" t="s">
        <v>445</v>
      </c>
      <c r="C330" s="1" t="s">
        <v>26</v>
      </c>
      <c r="D330" s="1" t="str">
        <f>IF(MOD(MID(pesele__29[[#This Row],[PESEL]], 10, 1), 2) = 0, "k", "m")</f>
        <v>m</v>
      </c>
      <c r="E330" s="1" t="str">
        <f>MID(pesele__29[[#This Row],[PESEL]], 3, 2)</f>
        <v>32</v>
      </c>
      <c r="F330" s="10">
        <f>IF(pesele__29[[#This Row],[numer miesiaca]]*1 &gt; 12, pesele__29[[#This Row],[numer miesiaca]]*1-20, pesele__29[[#This Row],[numer miesiaca]]*1)</f>
        <v>12</v>
      </c>
      <c r="G330" s="1" t="str">
        <f>VLOOKUP(pesele__29[[#This Row],[miesiac]],$I$3:$J$14, 2, 0)</f>
        <v>grudzień</v>
      </c>
    </row>
    <row r="331" spans="1:7" x14ac:dyDescent="0.35">
      <c r="A331" s="1" t="s">
        <v>962</v>
      </c>
      <c r="B331" s="1" t="s">
        <v>446</v>
      </c>
      <c r="C331" s="1" t="s">
        <v>78</v>
      </c>
      <c r="D331" s="1" t="str">
        <f>IF(MOD(MID(pesele__29[[#This Row],[PESEL]], 10, 1), 2) = 0, "k", "m")</f>
        <v>m</v>
      </c>
      <c r="E331" s="1" t="str">
        <f>MID(pesele__29[[#This Row],[PESEL]], 3, 2)</f>
        <v>32</v>
      </c>
      <c r="F331" s="10">
        <f>IF(pesele__29[[#This Row],[numer miesiaca]]*1 &gt; 12, pesele__29[[#This Row],[numer miesiaca]]*1-20, pesele__29[[#This Row],[numer miesiaca]]*1)</f>
        <v>12</v>
      </c>
      <c r="G331" s="1" t="str">
        <f>VLOOKUP(pesele__29[[#This Row],[miesiac]],$I$3:$J$14, 2, 0)</f>
        <v>grudzień</v>
      </c>
    </row>
    <row r="332" spans="1:7" x14ac:dyDescent="0.35">
      <c r="A332" s="1" t="s">
        <v>963</v>
      </c>
      <c r="B332" s="1" t="s">
        <v>447</v>
      </c>
      <c r="C332" s="1" t="s">
        <v>166</v>
      </c>
      <c r="D332" s="1" t="str">
        <f>IF(MOD(MID(pesele__29[[#This Row],[PESEL]], 10, 1), 2) = 0, "k", "m")</f>
        <v>k</v>
      </c>
      <c r="E332" s="1" t="str">
        <f>MID(pesele__29[[#This Row],[PESEL]], 3, 2)</f>
        <v>32</v>
      </c>
      <c r="F332" s="10">
        <f>IF(pesele__29[[#This Row],[numer miesiaca]]*1 &gt; 12, pesele__29[[#This Row],[numer miesiaca]]*1-20, pesele__29[[#This Row],[numer miesiaca]]*1)</f>
        <v>12</v>
      </c>
      <c r="G332" s="1" t="str">
        <f>VLOOKUP(pesele__29[[#This Row],[miesiac]],$I$3:$J$14, 2, 0)</f>
        <v>grudzień</v>
      </c>
    </row>
    <row r="333" spans="1:7" x14ac:dyDescent="0.35">
      <c r="A333" s="1" t="s">
        <v>964</v>
      </c>
      <c r="B333" s="1" t="s">
        <v>448</v>
      </c>
      <c r="C333" s="1" t="s">
        <v>72</v>
      </c>
      <c r="D333" s="1" t="str">
        <f>IF(MOD(MID(pesele__29[[#This Row],[PESEL]], 10, 1), 2) = 0, "k", "m")</f>
        <v>k</v>
      </c>
      <c r="E333" s="1" t="str">
        <f>MID(pesele__29[[#This Row],[PESEL]], 3, 2)</f>
        <v>32</v>
      </c>
      <c r="F333" s="10">
        <f>IF(pesele__29[[#This Row],[numer miesiaca]]*1 &gt; 12, pesele__29[[#This Row],[numer miesiaca]]*1-20, pesele__29[[#This Row],[numer miesiaca]]*1)</f>
        <v>12</v>
      </c>
      <c r="G333" s="1" t="str">
        <f>VLOOKUP(pesele__29[[#This Row],[miesiac]],$I$3:$J$14, 2, 0)</f>
        <v>grudzień</v>
      </c>
    </row>
    <row r="334" spans="1:7" x14ac:dyDescent="0.35">
      <c r="A334" s="1" t="s">
        <v>965</v>
      </c>
      <c r="B334" s="1" t="s">
        <v>449</v>
      </c>
      <c r="C334" s="1" t="s">
        <v>37</v>
      </c>
      <c r="D334" s="1" t="str">
        <f>IF(MOD(MID(pesele__29[[#This Row],[PESEL]], 10, 1), 2) = 0, "k", "m")</f>
        <v>k</v>
      </c>
      <c r="E334" s="1" t="str">
        <f>MID(pesele__29[[#This Row],[PESEL]], 3, 2)</f>
        <v>32</v>
      </c>
      <c r="F334" s="10">
        <f>IF(pesele__29[[#This Row],[numer miesiaca]]*1 &gt; 12, pesele__29[[#This Row],[numer miesiaca]]*1-20, pesele__29[[#This Row],[numer miesiaca]]*1)</f>
        <v>12</v>
      </c>
      <c r="G334" s="1" t="str">
        <f>VLOOKUP(pesele__29[[#This Row],[miesiac]],$I$3:$J$14, 2, 0)</f>
        <v>grudzień</v>
      </c>
    </row>
    <row r="335" spans="1:7" x14ac:dyDescent="0.35">
      <c r="A335" s="1" t="s">
        <v>966</v>
      </c>
      <c r="B335" s="1" t="s">
        <v>450</v>
      </c>
      <c r="C335" s="1" t="s">
        <v>126</v>
      </c>
      <c r="D335" s="1" t="str">
        <f>IF(MOD(MID(pesele__29[[#This Row],[PESEL]], 10, 1), 2) = 0, "k", "m")</f>
        <v>m</v>
      </c>
      <c r="E335" s="1" t="str">
        <f>MID(pesele__29[[#This Row],[PESEL]], 3, 2)</f>
        <v>32</v>
      </c>
      <c r="F335" s="10">
        <f>IF(pesele__29[[#This Row],[numer miesiaca]]*1 &gt; 12, pesele__29[[#This Row],[numer miesiaca]]*1-20, pesele__29[[#This Row],[numer miesiaca]]*1)</f>
        <v>12</v>
      </c>
      <c r="G335" s="1" t="str">
        <f>VLOOKUP(pesele__29[[#This Row],[miesiac]],$I$3:$J$14, 2, 0)</f>
        <v>grudzień</v>
      </c>
    </row>
    <row r="336" spans="1:7" x14ac:dyDescent="0.35">
      <c r="A336" s="1" t="s">
        <v>967</v>
      </c>
      <c r="B336" s="1" t="s">
        <v>451</v>
      </c>
      <c r="C336" s="1" t="s">
        <v>452</v>
      </c>
      <c r="D336" s="1" t="str">
        <f>IF(MOD(MID(pesele__29[[#This Row],[PESEL]], 10, 1), 2) = 0, "k", "m")</f>
        <v>k</v>
      </c>
      <c r="E336" s="1" t="str">
        <f>MID(pesele__29[[#This Row],[PESEL]], 3, 2)</f>
        <v>32</v>
      </c>
      <c r="F336" s="10">
        <f>IF(pesele__29[[#This Row],[numer miesiaca]]*1 &gt; 12, pesele__29[[#This Row],[numer miesiaca]]*1-20, pesele__29[[#This Row],[numer miesiaca]]*1)</f>
        <v>12</v>
      </c>
      <c r="G336" s="1" t="str">
        <f>VLOOKUP(pesele__29[[#This Row],[miesiac]],$I$3:$J$14, 2, 0)</f>
        <v>grudzień</v>
      </c>
    </row>
    <row r="337" spans="1:7" x14ac:dyDescent="0.35">
      <c r="A337" s="1" t="s">
        <v>968</v>
      </c>
      <c r="B337" s="1" t="s">
        <v>453</v>
      </c>
      <c r="C337" s="1" t="s">
        <v>214</v>
      </c>
      <c r="D337" s="1" t="str">
        <f>IF(MOD(MID(pesele__29[[#This Row],[PESEL]], 10, 1), 2) = 0, "k", "m")</f>
        <v>k</v>
      </c>
      <c r="E337" s="1" t="str">
        <f>MID(pesele__29[[#This Row],[PESEL]], 3, 2)</f>
        <v>32</v>
      </c>
      <c r="F337" s="10">
        <f>IF(pesele__29[[#This Row],[numer miesiaca]]*1 &gt; 12, pesele__29[[#This Row],[numer miesiaca]]*1-20, pesele__29[[#This Row],[numer miesiaca]]*1)</f>
        <v>12</v>
      </c>
      <c r="G337" s="1" t="str">
        <f>VLOOKUP(pesele__29[[#This Row],[miesiac]],$I$3:$J$14, 2, 0)</f>
        <v>grudzień</v>
      </c>
    </row>
    <row r="338" spans="1:7" x14ac:dyDescent="0.35">
      <c r="A338" s="1" t="s">
        <v>969</v>
      </c>
      <c r="B338" s="1" t="s">
        <v>454</v>
      </c>
      <c r="C338" s="1" t="s">
        <v>162</v>
      </c>
      <c r="D338" s="1" t="str">
        <f>IF(MOD(MID(pesele__29[[#This Row],[PESEL]], 10, 1), 2) = 0, "k", "m")</f>
        <v>m</v>
      </c>
      <c r="E338" s="1" t="str">
        <f>MID(pesele__29[[#This Row],[PESEL]], 3, 2)</f>
        <v>32</v>
      </c>
      <c r="F338" s="10">
        <f>IF(pesele__29[[#This Row],[numer miesiaca]]*1 &gt; 12, pesele__29[[#This Row],[numer miesiaca]]*1-20, pesele__29[[#This Row],[numer miesiaca]]*1)</f>
        <v>12</v>
      </c>
      <c r="G338" s="1" t="str">
        <f>VLOOKUP(pesele__29[[#This Row],[miesiac]],$I$3:$J$14, 2, 0)</f>
        <v>grudzień</v>
      </c>
    </row>
    <row r="339" spans="1:7" x14ac:dyDescent="0.35">
      <c r="A339" s="1" t="s">
        <v>970</v>
      </c>
      <c r="B339" s="1" t="s">
        <v>371</v>
      </c>
      <c r="C339" s="1" t="s">
        <v>455</v>
      </c>
      <c r="D339" s="1" t="str">
        <f>IF(MOD(MID(pesele__29[[#This Row],[PESEL]], 10, 1), 2) = 0, "k", "m")</f>
        <v>m</v>
      </c>
      <c r="E339" s="1" t="str">
        <f>MID(pesele__29[[#This Row],[PESEL]], 3, 2)</f>
        <v>32</v>
      </c>
      <c r="F339" s="10">
        <f>IF(pesele__29[[#This Row],[numer miesiaca]]*1 &gt; 12, pesele__29[[#This Row],[numer miesiaca]]*1-20, pesele__29[[#This Row],[numer miesiaca]]*1)</f>
        <v>12</v>
      </c>
      <c r="G339" s="1" t="str">
        <f>VLOOKUP(pesele__29[[#This Row],[miesiac]],$I$3:$J$14, 2, 0)</f>
        <v>grudzień</v>
      </c>
    </row>
    <row r="340" spans="1:7" x14ac:dyDescent="0.35">
      <c r="A340" s="1" t="s">
        <v>971</v>
      </c>
      <c r="B340" s="1" t="s">
        <v>456</v>
      </c>
      <c r="C340" s="1" t="s">
        <v>70</v>
      </c>
      <c r="D340" s="1" t="str">
        <f>IF(MOD(MID(pesele__29[[#This Row],[PESEL]], 10, 1), 2) = 0, "k", "m")</f>
        <v>m</v>
      </c>
      <c r="E340" s="1" t="str">
        <f>MID(pesele__29[[#This Row],[PESEL]], 3, 2)</f>
        <v>32</v>
      </c>
      <c r="F340" s="10">
        <f>IF(pesele__29[[#This Row],[numer miesiaca]]*1 &gt; 12, pesele__29[[#This Row],[numer miesiaca]]*1-20, pesele__29[[#This Row],[numer miesiaca]]*1)</f>
        <v>12</v>
      </c>
      <c r="G340" s="1" t="str">
        <f>VLOOKUP(pesele__29[[#This Row],[miesiac]],$I$3:$J$14, 2, 0)</f>
        <v>grudzień</v>
      </c>
    </row>
    <row r="341" spans="1:7" x14ac:dyDescent="0.35">
      <c r="A341" s="1" t="s">
        <v>972</v>
      </c>
      <c r="B341" s="1" t="s">
        <v>457</v>
      </c>
      <c r="C341" s="1" t="s">
        <v>51</v>
      </c>
      <c r="D341" s="1" t="str">
        <f>IF(MOD(MID(pesele__29[[#This Row],[PESEL]], 10, 1), 2) = 0, "k", "m")</f>
        <v>k</v>
      </c>
      <c r="E341" s="1" t="str">
        <f>MID(pesele__29[[#This Row],[PESEL]], 3, 2)</f>
        <v>32</v>
      </c>
      <c r="F341" s="10">
        <f>IF(pesele__29[[#This Row],[numer miesiaca]]*1 &gt; 12, pesele__29[[#This Row],[numer miesiaca]]*1-20, pesele__29[[#This Row],[numer miesiaca]]*1)</f>
        <v>12</v>
      </c>
      <c r="G341" s="1" t="str">
        <f>VLOOKUP(pesele__29[[#This Row],[miesiac]],$I$3:$J$14, 2, 0)</f>
        <v>grudzień</v>
      </c>
    </row>
    <row r="342" spans="1:7" x14ac:dyDescent="0.35">
      <c r="A342" s="1" t="s">
        <v>973</v>
      </c>
      <c r="B342" s="1" t="s">
        <v>458</v>
      </c>
      <c r="C342" s="1" t="s">
        <v>68</v>
      </c>
      <c r="D342" s="1" t="str">
        <f>IF(MOD(MID(pesele__29[[#This Row],[PESEL]], 10, 1), 2) = 0, "k", "m")</f>
        <v>m</v>
      </c>
      <c r="E342" s="1" t="str">
        <f>MID(pesele__29[[#This Row],[PESEL]], 3, 2)</f>
        <v>32</v>
      </c>
      <c r="F342" s="10">
        <f>IF(pesele__29[[#This Row],[numer miesiaca]]*1 &gt; 12, pesele__29[[#This Row],[numer miesiaca]]*1-20, pesele__29[[#This Row],[numer miesiaca]]*1)</f>
        <v>12</v>
      </c>
      <c r="G342" s="1" t="str">
        <f>VLOOKUP(pesele__29[[#This Row],[miesiac]],$I$3:$J$14, 2, 0)</f>
        <v>grudzień</v>
      </c>
    </row>
    <row r="343" spans="1:7" x14ac:dyDescent="0.35">
      <c r="A343" s="1" t="s">
        <v>974</v>
      </c>
      <c r="B343" s="1" t="s">
        <v>459</v>
      </c>
      <c r="C343" s="1" t="s">
        <v>68</v>
      </c>
      <c r="D343" s="1" t="str">
        <f>IF(MOD(MID(pesele__29[[#This Row],[PESEL]], 10, 1), 2) = 0, "k", "m")</f>
        <v>m</v>
      </c>
      <c r="E343" s="1" t="str">
        <f>MID(pesele__29[[#This Row],[PESEL]], 3, 2)</f>
        <v>32</v>
      </c>
      <c r="F343" s="10">
        <f>IF(pesele__29[[#This Row],[numer miesiaca]]*1 &gt; 12, pesele__29[[#This Row],[numer miesiaca]]*1-20, pesele__29[[#This Row],[numer miesiaca]]*1)</f>
        <v>12</v>
      </c>
      <c r="G343" s="1" t="str">
        <f>VLOOKUP(pesele__29[[#This Row],[miesiac]],$I$3:$J$14, 2, 0)</f>
        <v>grudzień</v>
      </c>
    </row>
    <row r="344" spans="1:7" x14ac:dyDescent="0.35">
      <c r="A344" s="1" t="s">
        <v>975</v>
      </c>
      <c r="B344" s="1" t="s">
        <v>460</v>
      </c>
      <c r="C344" s="1" t="s">
        <v>8</v>
      </c>
      <c r="D344" s="1" t="str">
        <f>IF(MOD(MID(pesele__29[[#This Row],[PESEL]], 10, 1), 2) = 0, "k", "m")</f>
        <v>m</v>
      </c>
      <c r="E344" s="1" t="str">
        <f>MID(pesele__29[[#This Row],[PESEL]], 3, 2)</f>
        <v>32</v>
      </c>
      <c r="F344" s="10">
        <f>IF(pesele__29[[#This Row],[numer miesiaca]]*1 &gt; 12, pesele__29[[#This Row],[numer miesiaca]]*1-20, pesele__29[[#This Row],[numer miesiaca]]*1)</f>
        <v>12</v>
      </c>
      <c r="G344" s="1" t="str">
        <f>VLOOKUP(pesele__29[[#This Row],[miesiac]],$I$3:$J$14, 2, 0)</f>
        <v>grudzień</v>
      </c>
    </row>
    <row r="345" spans="1:7" x14ac:dyDescent="0.35">
      <c r="A345" s="1" t="s">
        <v>976</v>
      </c>
      <c r="B345" s="1" t="s">
        <v>461</v>
      </c>
      <c r="C345" s="1" t="s">
        <v>223</v>
      </c>
      <c r="D345" s="1" t="str">
        <f>IF(MOD(MID(pesele__29[[#This Row],[PESEL]], 10, 1), 2) = 0, "k", "m")</f>
        <v>k</v>
      </c>
      <c r="E345" s="1" t="str">
        <f>MID(pesele__29[[#This Row],[PESEL]], 3, 2)</f>
        <v>32</v>
      </c>
      <c r="F345" s="10">
        <f>IF(pesele__29[[#This Row],[numer miesiaca]]*1 &gt; 12, pesele__29[[#This Row],[numer miesiaca]]*1-20, pesele__29[[#This Row],[numer miesiaca]]*1)</f>
        <v>12</v>
      </c>
      <c r="G345" s="1" t="str">
        <f>VLOOKUP(pesele__29[[#This Row],[miesiac]],$I$3:$J$14, 2, 0)</f>
        <v>grudzień</v>
      </c>
    </row>
    <row r="346" spans="1:7" x14ac:dyDescent="0.35">
      <c r="A346" s="1" t="s">
        <v>977</v>
      </c>
      <c r="B346" s="1" t="s">
        <v>462</v>
      </c>
      <c r="C346" s="1" t="s">
        <v>236</v>
      </c>
      <c r="D346" s="1" t="str">
        <f>IF(MOD(MID(pesele__29[[#This Row],[PESEL]], 10, 1), 2) = 0, "k", "m")</f>
        <v>k</v>
      </c>
      <c r="E346" s="1" t="str">
        <f>MID(pesele__29[[#This Row],[PESEL]], 3, 2)</f>
        <v>32</v>
      </c>
      <c r="F346" s="10">
        <f>IF(pesele__29[[#This Row],[numer miesiaca]]*1 &gt; 12, pesele__29[[#This Row],[numer miesiaca]]*1-20, pesele__29[[#This Row],[numer miesiaca]]*1)</f>
        <v>12</v>
      </c>
      <c r="G346" s="1" t="str">
        <f>VLOOKUP(pesele__29[[#This Row],[miesiac]],$I$3:$J$14, 2, 0)</f>
        <v>grudzień</v>
      </c>
    </row>
    <row r="347" spans="1:7" x14ac:dyDescent="0.35">
      <c r="A347" s="1" t="s">
        <v>978</v>
      </c>
      <c r="B347" s="1" t="s">
        <v>463</v>
      </c>
      <c r="C347" s="1" t="s">
        <v>305</v>
      </c>
      <c r="D347" s="1" t="str">
        <f>IF(MOD(MID(pesele__29[[#This Row],[PESEL]], 10, 1), 2) = 0, "k", "m")</f>
        <v>m</v>
      </c>
      <c r="E347" s="1" t="str">
        <f>MID(pesele__29[[#This Row],[PESEL]], 3, 2)</f>
        <v>32</v>
      </c>
      <c r="F347" s="10">
        <f>IF(pesele__29[[#This Row],[numer miesiaca]]*1 &gt; 12, pesele__29[[#This Row],[numer miesiaca]]*1-20, pesele__29[[#This Row],[numer miesiaca]]*1)</f>
        <v>12</v>
      </c>
      <c r="G347" s="1" t="str">
        <f>VLOOKUP(pesele__29[[#This Row],[miesiac]],$I$3:$J$14, 2, 0)</f>
        <v>grudzień</v>
      </c>
    </row>
    <row r="348" spans="1:7" x14ac:dyDescent="0.35">
      <c r="A348" s="1" t="s">
        <v>979</v>
      </c>
      <c r="B348" s="1" t="s">
        <v>464</v>
      </c>
      <c r="C348" s="1" t="s">
        <v>465</v>
      </c>
      <c r="D348" s="1" t="str">
        <f>IF(MOD(MID(pesele__29[[#This Row],[PESEL]], 10, 1), 2) = 0, "k", "m")</f>
        <v>m</v>
      </c>
      <c r="E348" s="1" t="str">
        <f>MID(pesele__29[[#This Row],[PESEL]], 3, 2)</f>
        <v>32</v>
      </c>
      <c r="F348" s="10">
        <f>IF(pesele__29[[#This Row],[numer miesiaca]]*1 &gt; 12, pesele__29[[#This Row],[numer miesiaca]]*1-20, pesele__29[[#This Row],[numer miesiaca]]*1)</f>
        <v>12</v>
      </c>
      <c r="G348" s="1" t="str">
        <f>VLOOKUP(pesele__29[[#This Row],[miesiac]],$I$3:$J$14, 2, 0)</f>
        <v>grudzień</v>
      </c>
    </row>
    <row r="349" spans="1:7" x14ac:dyDescent="0.35">
      <c r="A349" s="1" t="s">
        <v>980</v>
      </c>
      <c r="B349" s="1" t="s">
        <v>466</v>
      </c>
      <c r="C349" s="1" t="s">
        <v>60</v>
      </c>
      <c r="D349" s="1" t="str">
        <f>IF(MOD(MID(pesele__29[[#This Row],[PESEL]], 10, 1), 2) = 0, "k", "m")</f>
        <v>m</v>
      </c>
      <c r="E349" s="1" t="str">
        <f>MID(pesele__29[[#This Row],[PESEL]], 3, 2)</f>
        <v>32</v>
      </c>
      <c r="F349" s="10">
        <f>IF(pesele__29[[#This Row],[numer miesiaca]]*1 &gt; 12, pesele__29[[#This Row],[numer miesiaca]]*1-20, pesele__29[[#This Row],[numer miesiaca]]*1)</f>
        <v>12</v>
      </c>
      <c r="G349" s="1" t="str">
        <f>VLOOKUP(pesele__29[[#This Row],[miesiac]],$I$3:$J$14, 2, 0)</f>
        <v>grudzień</v>
      </c>
    </row>
    <row r="350" spans="1:7" x14ac:dyDescent="0.35">
      <c r="A350" s="1" t="s">
        <v>981</v>
      </c>
      <c r="B350" s="1" t="s">
        <v>467</v>
      </c>
      <c r="C350" s="1" t="s">
        <v>104</v>
      </c>
      <c r="D350" s="1" t="str">
        <f>IF(MOD(MID(pesele__29[[#This Row],[PESEL]], 10, 1), 2) = 0, "k", "m")</f>
        <v>m</v>
      </c>
      <c r="E350" s="1" t="str">
        <f>MID(pesele__29[[#This Row],[PESEL]], 3, 2)</f>
        <v>32</v>
      </c>
      <c r="F350" s="10">
        <f>IF(pesele__29[[#This Row],[numer miesiaca]]*1 &gt; 12, pesele__29[[#This Row],[numer miesiaca]]*1-20, pesele__29[[#This Row],[numer miesiaca]]*1)</f>
        <v>12</v>
      </c>
      <c r="G350" s="1" t="str">
        <f>VLOOKUP(pesele__29[[#This Row],[miesiac]],$I$3:$J$14, 2, 0)</f>
        <v>grudzień</v>
      </c>
    </row>
    <row r="351" spans="1:7" x14ac:dyDescent="0.35">
      <c r="A351" s="1" t="s">
        <v>982</v>
      </c>
      <c r="B351" s="1" t="s">
        <v>468</v>
      </c>
      <c r="C351" s="1" t="s">
        <v>14</v>
      </c>
      <c r="D351" s="1" t="str">
        <f>IF(MOD(MID(pesele__29[[#This Row],[PESEL]], 10, 1), 2) = 0, "k", "m")</f>
        <v>m</v>
      </c>
      <c r="E351" s="1" t="str">
        <f>MID(pesele__29[[#This Row],[PESEL]], 3, 2)</f>
        <v>32</v>
      </c>
      <c r="F351" s="10">
        <f>IF(pesele__29[[#This Row],[numer miesiaca]]*1 &gt; 12, pesele__29[[#This Row],[numer miesiaca]]*1-20, pesele__29[[#This Row],[numer miesiaca]]*1)</f>
        <v>12</v>
      </c>
      <c r="G351" s="1" t="str">
        <f>VLOOKUP(pesele__29[[#This Row],[miesiac]],$I$3:$J$14, 2, 0)</f>
        <v>grudzień</v>
      </c>
    </row>
    <row r="352" spans="1:7" x14ac:dyDescent="0.35">
      <c r="A352" s="1" t="s">
        <v>983</v>
      </c>
      <c r="B352" s="1" t="s">
        <v>469</v>
      </c>
      <c r="C352" s="1" t="s">
        <v>470</v>
      </c>
      <c r="D352" s="1" t="str">
        <f>IF(MOD(MID(pesele__29[[#This Row],[PESEL]], 10, 1), 2) = 0, "k", "m")</f>
        <v>m</v>
      </c>
      <c r="E352" s="1" t="str">
        <f>MID(pesele__29[[#This Row],[PESEL]], 3, 2)</f>
        <v>32</v>
      </c>
      <c r="F352" s="10">
        <f>IF(pesele__29[[#This Row],[numer miesiaca]]*1 &gt; 12, pesele__29[[#This Row],[numer miesiaca]]*1-20, pesele__29[[#This Row],[numer miesiaca]]*1)</f>
        <v>12</v>
      </c>
      <c r="G352" s="1" t="str">
        <f>VLOOKUP(pesele__29[[#This Row],[miesiac]],$I$3:$J$14, 2, 0)</f>
        <v>grudzień</v>
      </c>
    </row>
    <row r="353" spans="1:7" x14ac:dyDescent="0.35">
      <c r="A353" s="1" t="s">
        <v>984</v>
      </c>
      <c r="B353" s="1" t="s">
        <v>471</v>
      </c>
      <c r="C353" s="1" t="s">
        <v>472</v>
      </c>
      <c r="D353" s="1" t="str">
        <f>IF(MOD(MID(pesele__29[[#This Row],[PESEL]], 10, 1), 2) = 0, "k", "m")</f>
        <v>k</v>
      </c>
      <c r="E353" s="1" t="str">
        <f>MID(pesele__29[[#This Row],[PESEL]], 3, 2)</f>
        <v>32</v>
      </c>
      <c r="F353" s="10">
        <f>IF(pesele__29[[#This Row],[numer miesiaca]]*1 &gt; 12, pesele__29[[#This Row],[numer miesiaca]]*1-20, pesele__29[[#This Row],[numer miesiaca]]*1)</f>
        <v>12</v>
      </c>
      <c r="G353" s="1" t="str">
        <f>VLOOKUP(pesele__29[[#This Row],[miesiac]],$I$3:$J$14, 2, 0)</f>
        <v>grudzień</v>
      </c>
    </row>
    <row r="354" spans="1:7" x14ac:dyDescent="0.35">
      <c r="A354" s="1" t="s">
        <v>985</v>
      </c>
      <c r="B354" s="1" t="s">
        <v>473</v>
      </c>
      <c r="C354" s="1" t="s">
        <v>12</v>
      </c>
      <c r="D354" s="1" t="str">
        <f>IF(MOD(MID(pesele__29[[#This Row],[PESEL]], 10, 1), 2) = 0, "k", "m")</f>
        <v>m</v>
      </c>
      <c r="E354" s="1" t="str">
        <f>MID(pesele__29[[#This Row],[PESEL]], 3, 2)</f>
        <v>02</v>
      </c>
      <c r="F354" s="10">
        <f>IF(pesele__29[[#This Row],[numer miesiaca]]*1 &gt; 12, pesele__29[[#This Row],[numer miesiaca]]*1-20, pesele__29[[#This Row],[numer miesiaca]]*1)</f>
        <v>2</v>
      </c>
      <c r="G354" s="1" t="str">
        <f>VLOOKUP(pesele__29[[#This Row],[miesiac]],$I$3:$J$14, 2, 0)</f>
        <v xml:space="preserve">luty </v>
      </c>
    </row>
    <row r="355" spans="1:7" x14ac:dyDescent="0.35">
      <c r="A355" s="1" t="s">
        <v>986</v>
      </c>
      <c r="B355" s="1" t="s">
        <v>474</v>
      </c>
      <c r="C355" s="1" t="s">
        <v>475</v>
      </c>
      <c r="D355" s="1" t="str">
        <f>IF(MOD(MID(pesele__29[[#This Row],[PESEL]], 10, 1), 2) = 0, "k", "m")</f>
        <v>k</v>
      </c>
      <c r="E355" s="1" t="str">
        <f>MID(pesele__29[[#This Row],[PESEL]], 3, 2)</f>
        <v>10</v>
      </c>
      <c r="F355" s="10">
        <f>IF(pesele__29[[#This Row],[numer miesiaca]]*1 &gt; 12, pesele__29[[#This Row],[numer miesiaca]]*1-20, pesele__29[[#This Row],[numer miesiaca]]*1)</f>
        <v>10</v>
      </c>
      <c r="G355" s="1" t="str">
        <f>VLOOKUP(pesele__29[[#This Row],[miesiac]],$I$3:$J$14, 2, 0)</f>
        <v>październik</v>
      </c>
    </row>
    <row r="356" spans="1:7" x14ac:dyDescent="0.35">
      <c r="A356" s="1" t="s">
        <v>987</v>
      </c>
      <c r="B356" s="1" t="s">
        <v>476</v>
      </c>
      <c r="C356" s="1" t="s">
        <v>477</v>
      </c>
      <c r="D356" s="1" t="str">
        <f>IF(MOD(MID(pesele__29[[#This Row],[PESEL]], 10, 1), 2) = 0, "k", "m")</f>
        <v>m</v>
      </c>
      <c r="E356" s="1" t="str">
        <f>MID(pesele__29[[#This Row],[PESEL]], 3, 2)</f>
        <v>10</v>
      </c>
      <c r="F356" s="10">
        <f>IF(pesele__29[[#This Row],[numer miesiaca]]*1 &gt; 12, pesele__29[[#This Row],[numer miesiaca]]*1-20, pesele__29[[#This Row],[numer miesiaca]]*1)</f>
        <v>10</v>
      </c>
      <c r="G356" s="1" t="str">
        <f>VLOOKUP(pesele__29[[#This Row],[miesiac]],$I$3:$J$14, 2, 0)</f>
        <v>październik</v>
      </c>
    </row>
    <row r="357" spans="1:7" x14ac:dyDescent="0.35">
      <c r="A357" s="1" t="s">
        <v>988</v>
      </c>
      <c r="B357" s="1" t="s">
        <v>478</v>
      </c>
      <c r="C357" s="1" t="s">
        <v>40</v>
      </c>
      <c r="D357" s="1" t="str">
        <f>IF(MOD(MID(pesele__29[[#This Row],[PESEL]], 10, 1), 2) = 0, "k", "m")</f>
        <v>m</v>
      </c>
      <c r="E357" s="1" t="str">
        <f>MID(pesele__29[[#This Row],[PESEL]], 3, 2)</f>
        <v>01</v>
      </c>
      <c r="F357" s="10">
        <f>IF(pesele__29[[#This Row],[numer miesiaca]]*1 &gt; 12, pesele__29[[#This Row],[numer miesiaca]]*1-20, pesele__29[[#This Row],[numer miesiaca]]*1)</f>
        <v>1</v>
      </c>
      <c r="G357" s="1" t="str">
        <f>VLOOKUP(pesele__29[[#This Row],[miesiac]],$I$3:$J$14, 2, 0)</f>
        <v>styczeń</v>
      </c>
    </row>
    <row r="358" spans="1:7" x14ac:dyDescent="0.35">
      <c r="A358" s="1" t="s">
        <v>989</v>
      </c>
      <c r="B358" s="1" t="s">
        <v>479</v>
      </c>
      <c r="C358" s="1" t="s">
        <v>475</v>
      </c>
      <c r="D358" s="1" t="str">
        <f>IF(MOD(MID(pesele__29[[#This Row],[PESEL]], 10, 1), 2) = 0, "k", "m")</f>
        <v>k</v>
      </c>
      <c r="E358" s="1" t="str">
        <f>MID(pesele__29[[#This Row],[PESEL]], 3, 2)</f>
        <v>10</v>
      </c>
      <c r="F358" s="10">
        <f>IF(pesele__29[[#This Row],[numer miesiaca]]*1 &gt; 12, pesele__29[[#This Row],[numer miesiaca]]*1-20, pesele__29[[#This Row],[numer miesiaca]]*1)</f>
        <v>10</v>
      </c>
      <c r="G358" s="1" t="str">
        <f>VLOOKUP(pesele__29[[#This Row],[miesiac]],$I$3:$J$14, 2, 0)</f>
        <v>październik</v>
      </c>
    </row>
    <row r="359" spans="1:7" x14ac:dyDescent="0.35">
      <c r="A359" s="1" t="s">
        <v>990</v>
      </c>
      <c r="B359" s="1" t="s">
        <v>480</v>
      </c>
      <c r="C359" s="1" t="s">
        <v>93</v>
      </c>
      <c r="D359" s="1" t="str">
        <f>IF(MOD(MID(pesele__29[[#This Row],[PESEL]], 10, 1), 2) = 0, "k", "m")</f>
        <v>k</v>
      </c>
      <c r="E359" s="1" t="str">
        <f>MID(pesele__29[[#This Row],[PESEL]], 3, 2)</f>
        <v>10</v>
      </c>
      <c r="F359" s="10">
        <f>IF(pesele__29[[#This Row],[numer miesiaca]]*1 &gt; 12, pesele__29[[#This Row],[numer miesiaca]]*1-20, pesele__29[[#This Row],[numer miesiaca]]*1)</f>
        <v>10</v>
      </c>
      <c r="G359" s="1" t="str">
        <f>VLOOKUP(pesele__29[[#This Row],[miesiac]],$I$3:$J$14, 2, 0)</f>
        <v>październik</v>
      </c>
    </row>
    <row r="360" spans="1:7" x14ac:dyDescent="0.35">
      <c r="A360" s="1" t="s">
        <v>991</v>
      </c>
      <c r="B360" s="1" t="s">
        <v>481</v>
      </c>
      <c r="C360" s="1" t="s">
        <v>482</v>
      </c>
      <c r="D360" s="1" t="str">
        <f>IF(MOD(MID(pesele__29[[#This Row],[PESEL]], 10, 1), 2) = 0, "k", "m")</f>
        <v>m</v>
      </c>
      <c r="E360" s="1" t="str">
        <f>MID(pesele__29[[#This Row],[PESEL]], 3, 2)</f>
        <v>11</v>
      </c>
      <c r="F360" s="10">
        <f>IF(pesele__29[[#This Row],[numer miesiaca]]*1 &gt; 12, pesele__29[[#This Row],[numer miesiaca]]*1-20, pesele__29[[#This Row],[numer miesiaca]]*1)</f>
        <v>11</v>
      </c>
      <c r="G360" s="1" t="str">
        <f>VLOOKUP(pesele__29[[#This Row],[miesiac]],$I$3:$J$14, 2, 0)</f>
        <v>listopad</v>
      </c>
    </row>
    <row r="361" spans="1:7" x14ac:dyDescent="0.35">
      <c r="A361" s="1" t="s">
        <v>992</v>
      </c>
      <c r="B361" s="1" t="s">
        <v>483</v>
      </c>
      <c r="C361" s="1" t="s">
        <v>482</v>
      </c>
      <c r="D361" s="1" t="str">
        <f>IF(MOD(MID(pesele__29[[#This Row],[PESEL]], 10, 1), 2) = 0, "k", "m")</f>
        <v>m</v>
      </c>
      <c r="E361" s="1" t="str">
        <f>MID(pesele__29[[#This Row],[PESEL]], 3, 2)</f>
        <v>08</v>
      </c>
      <c r="F361" s="10">
        <f>IF(pesele__29[[#This Row],[numer miesiaca]]*1 &gt; 12, pesele__29[[#This Row],[numer miesiaca]]*1-20, pesele__29[[#This Row],[numer miesiaca]]*1)</f>
        <v>8</v>
      </c>
      <c r="G361" s="1" t="str">
        <f>VLOOKUP(pesele__29[[#This Row],[miesiac]],$I$3:$J$14, 2, 0)</f>
        <v>sierpień</v>
      </c>
    </row>
    <row r="362" spans="1:7" x14ac:dyDescent="0.35">
      <c r="A362" s="1" t="s">
        <v>993</v>
      </c>
      <c r="B362" s="1" t="s">
        <v>484</v>
      </c>
      <c r="C362" s="1" t="s">
        <v>255</v>
      </c>
      <c r="D362" s="1" t="str">
        <f>IF(MOD(MID(pesele__29[[#This Row],[PESEL]], 10, 1), 2) = 0, "k", "m")</f>
        <v>k</v>
      </c>
      <c r="E362" s="1" t="str">
        <f>MID(pesele__29[[#This Row],[PESEL]], 3, 2)</f>
        <v>12</v>
      </c>
      <c r="F362" s="10">
        <f>IF(pesele__29[[#This Row],[numer miesiaca]]*1 &gt; 12, pesele__29[[#This Row],[numer miesiaca]]*1-20, pesele__29[[#This Row],[numer miesiaca]]*1)</f>
        <v>12</v>
      </c>
      <c r="G362" s="1" t="str">
        <f>VLOOKUP(pesele__29[[#This Row],[miesiac]],$I$3:$J$14, 2, 0)</f>
        <v>grudzień</v>
      </c>
    </row>
    <row r="363" spans="1:7" x14ac:dyDescent="0.35">
      <c r="A363" s="1" t="s">
        <v>994</v>
      </c>
      <c r="B363" s="1" t="s">
        <v>485</v>
      </c>
      <c r="C363" s="1" t="s">
        <v>486</v>
      </c>
      <c r="D363" s="1" t="str">
        <f>IF(MOD(MID(pesele__29[[#This Row],[PESEL]], 10, 1), 2) = 0, "k", "m")</f>
        <v>m</v>
      </c>
      <c r="E363" s="1" t="str">
        <f>MID(pesele__29[[#This Row],[PESEL]], 3, 2)</f>
        <v>02</v>
      </c>
      <c r="F363" s="10">
        <f>IF(pesele__29[[#This Row],[numer miesiaca]]*1 &gt; 12, pesele__29[[#This Row],[numer miesiaca]]*1-20, pesele__29[[#This Row],[numer miesiaca]]*1)</f>
        <v>2</v>
      </c>
      <c r="G363" s="1" t="str">
        <f>VLOOKUP(pesele__29[[#This Row],[miesiac]],$I$3:$J$14, 2, 0)</f>
        <v xml:space="preserve">luty </v>
      </c>
    </row>
    <row r="364" spans="1:7" x14ac:dyDescent="0.35">
      <c r="A364" s="1" t="s">
        <v>995</v>
      </c>
      <c r="B364" s="1" t="s">
        <v>487</v>
      </c>
      <c r="C364" s="1" t="s">
        <v>294</v>
      </c>
      <c r="D364" s="1" t="str">
        <f>IF(MOD(MID(pesele__29[[#This Row],[PESEL]], 10, 1), 2) = 0, "k", "m")</f>
        <v>m</v>
      </c>
      <c r="E364" s="1" t="str">
        <f>MID(pesele__29[[#This Row],[PESEL]], 3, 2)</f>
        <v>02</v>
      </c>
      <c r="F364" s="10">
        <f>IF(pesele__29[[#This Row],[numer miesiaca]]*1 &gt; 12, pesele__29[[#This Row],[numer miesiaca]]*1-20, pesele__29[[#This Row],[numer miesiaca]]*1)</f>
        <v>2</v>
      </c>
      <c r="G364" s="1" t="str">
        <f>VLOOKUP(pesele__29[[#This Row],[miesiac]],$I$3:$J$14, 2, 0)</f>
        <v xml:space="preserve">luty </v>
      </c>
    </row>
    <row r="365" spans="1:7" x14ac:dyDescent="0.35">
      <c r="A365" s="1" t="s">
        <v>996</v>
      </c>
      <c r="B365" s="1" t="s">
        <v>488</v>
      </c>
      <c r="C365" s="1" t="s">
        <v>78</v>
      </c>
      <c r="D365" s="1" t="str">
        <f>IF(MOD(MID(pesele__29[[#This Row],[PESEL]], 10, 1), 2) = 0, "k", "m")</f>
        <v>m</v>
      </c>
      <c r="E365" s="1" t="str">
        <f>MID(pesele__29[[#This Row],[PESEL]], 3, 2)</f>
        <v>11</v>
      </c>
      <c r="F365" s="10">
        <f>IF(pesele__29[[#This Row],[numer miesiaca]]*1 &gt; 12, pesele__29[[#This Row],[numer miesiaca]]*1-20, pesele__29[[#This Row],[numer miesiaca]]*1)</f>
        <v>11</v>
      </c>
      <c r="G365" s="1" t="str">
        <f>VLOOKUP(pesele__29[[#This Row],[miesiac]],$I$3:$J$14, 2, 0)</f>
        <v>listopad</v>
      </c>
    </row>
    <row r="366" spans="1:7" x14ac:dyDescent="0.35">
      <c r="A366" s="1" t="s">
        <v>997</v>
      </c>
      <c r="B366" s="1" t="s">
        <v>489</v>
      </c>
      <c r="C366" s="1" t="s">
        <v>490</v>
      </c>
      <c r="D366" s="1" t="str">
        <f>IF(MOD(MID(pesele__29[[#This Row],[PESEL]], 10, 1), 2) = 0, "k", "m")</f>
        <v>m</v>
      </c>
      <c r="E366" s="1" t="str">
        <f>MID(pesele__29[[#This Row],[PESEL]], 3, 2)</f>
        <v>12</v>
      </c>
      <c r="F366" s="10">
        <f>IF(pesele__29[[#This Row],[numer miesiaca]]*1 &gt; 12, pesele__29[[#This Row],[numer miesiaca]]*1-20, pesele__29[[#This Row],[numer miesiaca]]*1)</f>
        <v>12</v>
      </c>
      <c r="G366" s="1" t="str">
        <f>VLOOKUP(pesele__29[[#This Row],[miesiac]],$I$3:$J$14, 2, 0)</f>
        <v>grudzień</v>
      </c>
    </row>
    <row r="367" spans="1:7" x14ac:dyDescent="0.35">
      <c r="A367" s="1" t="s">
        <v>998</v>
      </c>
      <c r="B367" s="1" t="s">
        <v>491</v>
      </c>
      <c r="C367" s="1" t="s">
        <v>193</v>
      </c>
      <c r="D367" s="1" t="str">
        <f>IF(MOD(MID(pesele__29[[#This Row],[PESEL]], 10, 1), 2) = 0, "k", "m")</f>
        <v>k</v>
      </c>
      <c r="E367" s="1" t="str">
        <f>MID(pesele__29[[#This Row],[PESEL]], 3, 2)</f>
        <v>11</v>
      </c>
      <c r="F367" s="10">
        <f>IF(pesele__29[[#This Row],[numer miesiaca]]*1 &gt; 12, pesele__29[[#This Row],[numer miesiaca]]*1-20, pesele__29[[#This Row],[numer miesiaca]]*1)</f>
        <v>11</v>
      </c>
      <c r="G367" s="1" t="str">
        <f>VLOOKUP(pesele__29[[#This Row],[miesiac]],$I$3:$J$14, 2, 0)</f>
        <v>listopad</v>
      </c>
    </row>
    <row r="368" spans="1:7" x14ac:dyDescent="0.35">
      <c r="A368" s="1" t="s">
        <v>999</v>
      </c>
      <c r="B368" s="1" t="s">
        <v>492</v>
      </c>
      <c r="C368" s="1" t="s">
        <v>493</v>
      </c>
      <c r="D368" s="1" t="str">
        <f>IF(MOD(MID(pesele__29[[#This Row],[PESEL]], 10, 1), 2) = 0, "k", "m")</f>
        <v>m</v>
      </c>
      <c r="E368" s="1" t="str">
        <f>MID(pesele__29[[#This Row],[PESEL]], 3, 2)</f>
        <v>07</v>
      </c>
      <c r="F368" s="10">
        <f>IF(pesele__29[[#This Row],[numer miesiaca]]*1 &gt; 12, pesele__29[[#This Row],[numer miesiaca]]*1-20, pesele__29[[#This Row],[numer miesiaca]]*1)</f>
        <v>7</v>
      </c>
      <c r="G368" s="1" t="str">
        <f>VLOOKUP(pesele__29[[#This Row],[miesiac]],$I$3:$J$14, 2, 0)</f>
        <v>lipiec</v>
      </c>
    </row>
    <row r="369" spans="1:7" x14ac:dyDescent="0.35">
      <c r="A369" s="1" t="s">
        <v>1000</v>
      </c>
      <c r="B369" s="1" t="s">
        <v>494</v>
      </c>
      <c r="C369" s="1" t="s">
        <v>48</v>
      </c>
      <c r="D369" s="1" t="str">
        <f>IF(MOD(MID(pesele__29[[#This Row],[PESEL]], 10, 1), 2) = 0, "k", "m")</f>
        <v>m</v>
      </c>
      <c r="E369" s="1" t="str">
        <f>MID(pesele__29[[#This Row],[PESEL]], 3, 2)</f>
        <v>10</v>
      </c>
      <c r="F369" s="10">
        <f>IF(pesele__29[[#This Row],[numer miesiaca]]*1 &gt; 12, pesele__29[[#This Row],[numer miesiaca]]*1-20, pesele__29[[#This Row],[numer miesiaca]]*1)</f>
        <v>10</v>
      </c>
      <c r="G369" s="1" t="str">
        <f>VLOOKUP(pesele__29[[#This Row],[miesiac]],$I$3:$J$14, 2, 0)</f>
        <v>październik</v>
      </c>
    </row>
    <row r="370" spans="1:7" x14ac:dyDescent="0.35">
      <c r="A370" s="1" t="s">
        <v>1001</v>
      </c>
      <c r="B370" s="1" t="s">
        <v>495</v>
      </c>
      <c r="C370" s="1" t="s">
        <v>193</v>
      </c>
      <c r="D370" s="1" t="str">
        <f>IF(MOD(MID(pesele__29[[#This Row],[PESEL]], 10, 1), 2) = 0, "k", "m")</f>
        <v>k</v>
      </c>
      <c r="E370" s="1" t="str">
        <f>MID(pesele__29[[#This Row],[PESEL]], 3, 2)</f>
        <v>12</v>
      </c>
      <c r="F370" s="10">
        <f>IF(pesele__29[[#This Row],[numer miesiaca]]*1 &gt; 12, pesele__29[[#This Row],[numer miesiaca]]*1-20, pesele__29[[#This Row],[numer miesiaca]]*1)</f>
        <v>12</v>
      </c>
      <c r="G370" s="1" t="str">
        <f>VLOOKUP(pesele__29[[#This Row],[miesiac]],$I$3:$J$14, 2, 0)</f>
        <v>grudzień</v>
      </c>
    </row>
    <row r="371" spans="1:7" x14ac:dyDescent="0.35">
      <c r="A371" s="1" t="s">
        <v>1002</v>
      </c>
      <c r="B371" s="1" t="s">
        <v>496</v>
      </c>
      <c r="C371" s="1" t="s">
        <v>12</v>
      </c>
      <c r="D371" s="1" t="str">
        <f>IF(MOD(MID(pesele__29[[#This Row],[PESEL]], 10, 1), 2) = 0, "k", "m")</f>
        <v>m</v>
      </c>
      <c r="E371" s="1" t="str">
        <f>MID(pesele__29[[#This Row],[PESEL]], 3, 2)</f>
        <v>03</v>
      </c>
      <c r="F371" s="10">
        <f>IF(pesele__29[[#This Row],[numer miesiaca]]*1 &gt; 12, pesele__29[[#This Row],[numer miesiaca]]*1-20, pesele__29[[#This Row],[numer miesiaca]]*1)</f>
        <v>3</v>
      </c>
      <c r="G371" s="1" t="str">
        <f>VLOOKUP(pesele__29[[#This Row],[miesiac]],$I$3:$J$14, 2, 0)</f>
        <v>marzec</v>
      </c>
    </row>
    <row r="372" spans="1:7" x14ac:dyDescent="0.35">
      <c r="A372" s="1" t="s">
        <v>1003</v>
      </c>
      <c r="B372" s="1" t="s">
        <v>497</v>
      </c>
      <c r="C372" s="1" t="s">
        <v>193</v>
      </c>
      <c r="D372" s="1" t="str">
        <f>IF(MOD(MID(pesele__29[[#This Row],[PESEL]], 10, 1), 2) = 0, "k", "m")</f>
        <v>k</v>
      </c>
      <c r="E372" s="1" t="str">
        <f>MID(pesele__29[[#This Row],[PESEL]], 3, 2)</f>
        <v>04</v>
      </c>
      <c r="F372" s="10">
        <f>IF(pesele__29[[#This Row],[numer miesiaca]]*1 &gt; 12, pesele__29[[#This Row],[numer miesiaca]]*1-20, pesele__29[[#This Row],[numer miesiaca]]*1)</f>
        <v>4</v>
      </c>
      <c r="G372" s="1" t="str">
        <f>VLOOKUP(pesele__29[[#This Row],[miesiac]],$I$3:$J$14, 2, 0)</f>
        <v>kwiecień</v>
      </c>
    </row>
    <row r="373" spans="1:7" x14ac:dyDescent="0.35">
      <c r="A373" s="1" t="s">
        <v>1004</v>
      </c>
      <c r="B373" s="1" t="s">
        <v>498</v>
      </c>
      <c r="C373" s="1" t="s">
        <v>162</v>
      </c>
      <c r="D373" s="1" t="str">
        <f>IF(MOD(MID(pesele__29[[#This Row],[PESEL]], 10, 1), 2) = 0, "k", "m")</f>
        <v>m</v>
      </c>
      <c r="E373" s="1" t="str">
        <f>MID(pesele__29[[#This Row],[PESEL]], 3, 2)</f>
        <v>08</v>
      </c>
      <c r="F373" s="10">
        <f>IF(pesele__29[[#This Row],[numer miesiaca]]*1 &gt; 12, pesele__29[[#This Row],[numer miesiaca]]*1-20, pesele__29[[#This Row],[numer miesiaca]]*1)</f>
        <v>8</v>
      </c>
      <c r="G373" s="1" t="str">
        <f>VLOOKUP(pesele__29[[#This Row],[miesiac]],$I$3:$J$14, 2, 0)</f>
        <v>sierpień</v>
      </c>
    </row>
    <row r="374" spans="1:7" x14ac:dyDescent="0.35">
      <c r="A374" s="1" t="s">
        <v>1005</v>
      </c>
      <c r="B374" s="1" t="s">
        <v>499</v>
      </c>
      <c r="C374" s="1" t="s">
        <v>359</v>
      </c>
      <c r="D374" s="1" t="str">
        <f>IF(MOD(MID(pesele__29[[#This Row],[PESEL]], 10, 1), 2) = 0, "k", "m")</f>
        <v>k</v>
      </c>
      <c r="E374" s="1" t="str">
        <f>MID(pesele__29[[#This Row],[PESEL]], 3, 2)</f>
        <v>11</v>
      </c>
      <c r="F374" s="10">
        <f>IF(pesele__29[[#This Row],[numer miesiaca]]*1 &gt; 12, pesele__29[[#This Row],[numer miesiaca]]*1-20, pesele__29[[#This Row],[numer miesiaca]]*1)</f>
        <v>11</v>
      </c>
      <c r="G374" s="1" t="str">
        <f>VLOOKUP(pesele__29[[#This Row],[miesiac]],$I$3:$J$14, 2, 0)</f>
        <v>listopad</v>
      </c>
    </row>
    <row r="375" spans="1:7" x14ac:dyDescent="0.35">
      <c r="A375" s="1" t="s">
        <v>1006</v>
      </c>
      <c r="B375" s="1" t="s">
        <v>500</v>
      </c>
      <c r="C375" s="1" t="s">
        <v>273</v>
      </c>
      <c r="D375" s="1" t="str">
        <f>IF(MOD(MID(pesele__29[[#This Row],[PESEL]], 10, 1), 2) = 0, "k", "m")</f>
        <v>k</v>
      </c>
      <c r="E375" s="1" t="str">
        <f>MID(pesele__29[[#This Row],[PESEL]], 3, 2)</f>
        <v>10</v>
      </c>
      <c r="F375" s="10">
        <f>IF(pesele__29[[#This Row],[numer miesiaca]]*1 &gt; 12, pesele__29[[#This Row],[numer miesiaca]]*1-20, pesele__29[[#This Row],[numer miesiaca]]*1)</f>
        <v>10</v>
      </c>
      <c r="G375" s="1" t="str">
        <f>VLOOKUP(pesele__29[[#This Row],[miesiac]],$I$3:$J$14, 2, 0)</f>
        <v>październik</v>
      </c>
    </row>
    <row r="376" spans="1:7" x14ac:dyDescent="0.35">
      <c r="A376" s="1" t="s">
        <v>1007</v>
      </c>
      <c r="B376" s="1" t="s">
        <v>501</v>
      </c>
      <c r="C376" s="1" t="s">
        <v>502</v>
      </c>
      <c r="D376" s="1" t="str">
        <f>IF(MOD(MID(pesele__29[[#This Row],[PESEL]], 10, 1), 2) = 0, "k", "m")</f>
        <v>m</v>
      </c>
      <c r="E376" s="1" t="str">
        <f>MID(pesele__29[[#This Row],[PESEL]], 3, 2)</f>
        <v>03</v>
      </c>
      <c r="F376" s="10">
        <f>IF(pesele__29[[#This Row],[numer miesiaca]]*1 &gt; 12, pesele__29[[#This Row],[numer miesiaca]]*1-20, pesele__29[[#This Row],[numer miesiaca]]*1)</f>
        <v>3</v>
      </c>
      <c r="G376" s="1" t="str">
        <f>VLOOKUP(pesele__29[[#This Row],[miesiac]],$I$3:$J$14, 2, 0)</f>
        <v>marzec</v>
      </c>
    </row>
    <row r="377" spans="1:7" x14ac:dyDescent="0.35">
      <c r="A377" s="1" t="s">
        <v>1008</v>
      </c>
      <c r="B377" s="1" t="s">
        <v>503</v>
      </c>
      <c r="C377" s="1" t="s">
        <v>504</v>
      </c>
      <c r="D377" s="1" t="str">
        <f>IF(MOD(MID(pesele__29[[#This Row],[PESEL]], 10, 1), 2) = 0, "k", "m")</f>
        <v>m</v>
      </c>
      <c r="E377" s="1" t="str">
        <f>MID(pesele__29[[#This Row],[PESEL]], 3, 2)</f>
        <v>10</v>
      </c>
      <c r="F377" s="10">
        <f>IF(pesele__29[[#This Row],[numer miesiaca]]*1 &gt; 12, pesele__29[[#This Row],[numer miesiaca]]*1-20, pesele__29[[#This Row],[numer miesiaca]]*1)</f>
        <v>10</v>
      </c>
      <c r="G377" s="1" t="str">
        <f>VLOOKUP(pesele__29[[#This Row],[miesiac]],$I$3:$J$14, 2, 0)</f>
        <v>październik</v>
      </c>
    </row>
    <row r="378" spans="1:7" x14ac:dyDescent="0.35">
      <c r="A378" s="1" t="s">
        <v>1009</v>
      </c>
      <c r="B378" s="1" t="s">
        <v>505</v>
      </c>
      <c r="C378" s="1" t="s">
        <v>193</v>
      </c>
      <c r="D378" s="1" t="str">
        <f>IF(MOD(MID(pesele__29[[#This Row],[PESEL]], 10, 1), 2) = 0, "k", "m")</f>
        <v>k</v>
      </c>
      <c r="E378" s="1" t="str">
        <f>MID(pesele__29[[#This Row],[PESEL]], 3, 2)</f>
        <v>12</v>
      </c>
      <c r="F378" s="10">
        <f>IF(pesele__29[[#This Row],[numer miesiaca]]*1 &gt; 12, pesele__29[[#This Row],[numer miesiaca]]*1-20, pesele__29[[#This Row],[numer miesiaca]]*1)</f>
        <v>12</v>
      </c>
      <c r="G378" s="1" t="str">
        <f>VLOOKUP(pesele__29[[#This Row],[miesiac]],$I$3:$J$14, 2, 0)</f>
        <v>grudzień</v>
      </c>
    </row>
    <row r="379" spans="1:7" x14ac:dyDescent="0.35">
      <c r="A379" s="1" t="s">
        <v>1010</v>
      </c>
      <c r="B379" s="1" t="s">
        <v>506</v>
      </c>
      <c r="C379" s="1" t="s">
        <v>507</v>
      </c>
      <c r="D379" s="1" t="str">
        <f>IF(MOD(MID(pesele__29[[#This Row],[PESEL]], 10, 1), 2) = 0, "k", "m")</f>
        <v>k</v>
      </c>
      <c r="E379" s="1" t="str">
        <f>MID(pesele__29[[#This Row],[PESEL]], 3, 2)</f>
        <v>03</v>
      </c>
      <c r="F379" s="10">
        <f>IF(pesele__29[[#This Row],[numer miesiaca]]*1 &gt; 12, pesele__29[[#This Row],[numer miesiaca]]*1-20, pesele__29[[#This Row],[numer miesiaca]]*1)</f>
        <v>3</v>
      </c>
      <c r="G379" s="1" t="str">
        <f>VLOOKUP(pesele__29[[#This Row],[miesiac]],$I$3:$J$14, 2, 0)</f>
        <v>marzec</v>
      </c>
    </row>
    <row r="380" spans="1:7" x14ac:dyDescent="0.35">
      <c r="A380" s="1" t="s">
        <v>1011</v>
      </c>
      <c r="B380" s="1" t="s">
        <v>508</v>
      </c>
      <c r="C380" s="1" t="s">
        <v>12</v>
      </c>
      <c r="D380" s="1" t="str">
        <f>IF(MOD(MID(pesele__29[[#This Row],[PESEL]], 10, 1), 2) = 0, "k", "m")</f>
        <v>m</v>
      </c>
      <c r="E380" s="1" t="str">
        <f>MID(pesele__29[[#This Row],[PESEL]], 3, 2)</f>
        <v>09</v>
      </c>
      <c r="F380" s="10">
        <f>IF(pesele__29[[#This Row],[numer miesiaca]]*1 &gt; 12, pesele__29[[#This Row],[numer miesiaca]]*1-20, pesele__29[[#This Row],[numer miesiaca]]*1)</f>
        <v>9</v>
      </c>
      <c r="G380" s="1" t="str">
        <f>VLOOKUP(pesele__29[[#This Row],[miesiac]],$I$3:$J$14, 2, 0)</f>
        <v>wrzesień</v>
      </c>
    </row>
    <row r="381" spans="1:7" x14ac:dyDescent="0.35">
      <c r="A381" s="1" t="s">
        <v>1012</v>
      </c>
      <c r="B381" s="1" t="s">
        <v>509</v>
      </c>
      <c r="C381" s="1" t="s">
        <v>223</v>
      </c>
      <c r="D381" s="1" t="str">
        <f>IF(MOD(MID(pesele__29[[#This Row],[PESEL]], 10, 1), 2) = 0, "k", "m")</f>
        <v>k</v>
      </c>
      <c r="E381" s="1" t="str">
        <f>MID(pesele__29[[#This Row],[PESEL]], 3, 2)</f>
        <v>09</v>
      </c>
      <c r="F381" s="10">
        <f>IF(pesele__29[[#This Row],[numer miesiaca]]*1 &gt; 12, pesele__29[[#This Row],[numer miesiaca]]*1-20, pesele__29[[#This Row],[numer miesiaca]]*1)</f>
        <v>9</v>
      </c>
      <c r="G381" s="1" t="str">
        <f>VLOOKUP(pesele__29[[#This Row],[miesiac]],$I$3:$J$14, 2, 0)</f>
        <v>wrzesień</v>
      </c>
    </row>
    <row r="382" spans="1:7" x14ac:dyDescent="0.35">
      <c r="A382" s="1" t="s">
        <v>1013</v>
      </c>
      <c r="B382" s="1" t="s">
        <v>510</v>
      </c>
      <c r="C382" s="1" t="s">
        <v>511</v>
      </c>
      <c r="D382" s="1" t="str">
        <f>IF(MOD(MID(pesele__29[[#This Row],[PESEL]], 10, 1), 2) = 0, "k", "m")</f>
        <v>k</v>
      </c>
      <c r="E382" s="1" t="str">
        <f>MID(pesele__29[[#This Row],[PESEL]], 3, 2)</f>
        <v>10</v>
      </c>
      <c r="F382" s="10">
        <f>IF(pesele__29[[#This Row],[numer miesiaca]]*1 &gt; 12, pesele__29[[#This Row],[numer miesiaca]]*1-20, pesele__29[[#This Row],[numer miesiaca]]*1)</f>
        <v>10</v>
      </c>
      <c r="G382" s="1" t="str">
        <f>VLOOKUP(pesele__29[[#This Row],[miesiac]],$I$3:$J$14, 2, 0)</f>
        <v>październik</v>
      </c>
    </row>
    <row r="383" spans="1:7" x14ac:dyDescent="0.35">
      <c r="A383" s="1" t="s">
        <v>1014</v>
      </c>
      <c r="B383" s="1" t="s">
        <v>512</v>
      </c>
      <c r="C383" s="1" t="s">
        <v>193</v>
      </c>
      <c r="D383" s="1" t="str">
        <f>IF(MOD(MID(pesele__29[[#This Row],[PESEL]], 10, 1), 2) = 0, "k", "m")</f>
        <v>k</v>
      </c>
      <c r="E383" s="1" t="str">
        <f>MID(pesele__29[[#This Row],[PESEL]], 3, 2)</f>
        <v>12</v>
      </c>
      <c r="F383" s="10">
        <f>IF(pesele__29[[#This Row],[numer miesiaca]]*1 &gt; 12, pesele__29[[#This Row],[numer miesiaca]]*1-20, pesele__29[[#This Row],[numer miesiaca]]*1)</f>
        <v>12</v>
      </c>
      <c r="G383" s="1" t="str">
        <f>VLOOKUP(pesele__29[[#This Row],[miesiac]],$I$3:$J$14, 2, 0)</f>
        <v>grudzień</v>
      </c>
    </row>
    <row r="384" spans="1:7" x14ac:dyDescent="0.35">
      <c r="A384" s="1" t="s">
        <v>1015</v>
      </c>
      <c r="B384" s="1" t="s">
        <v>513</v>
      </c>
      <c r="C384" s="1" t="s">
        <v>6</v>
      </c>
      <c r="D384" s="1" t="str">
        <f>IF(MOD(MID(pesele__29[[#This Row],[PESEL]], 10, 1), 2) = 0, "k", "m")</f>
        <v>m</v>
      </c>
      <c r="E384" s="1" t="str">
        <f>MID(pesele__29[[#This Row],[PESEL]], 3, 2)</f>
        <v>02</v>
      </c>
      <c r="F384" s="10">
        <f>IF(pesele__29[[#This Row],[numer miesiaca]]*1 &gt; 12, pesele__29[[#This Row],[numer miesiaca]]*1-20, pesele__29[[#This Row],[numer miesiaca]]*1)</f>
        <v>2</v>
      </c>
      <c r="G384" s="1" t="str">
        <f>VLOOKUP(pesele__29[[#This Row],[miesiac]],$I$3:$J$14, 2, 0)</f>
        <v xml:space="preserve">luty </v>
      </c>
    </row>
    <row r="385" spans="1:7" x14ac:dyDescent="0.35">
      <c r="A385" s="1" t="s">
        <v>1016</v>
      </c>
      <c r="B385" s="1" t="s">
        <v>514</v>
      </c>
      <c r="C385" s="1" t="s">
        <v>8</v>
      </c>
      <c r="D385" s="1" t="str">
        <f>IF(MOD(MID(pesele__29[[#This Row],[PESEL]], 10, 1), 2) = 0, "k", "m")</f>
        <v>m</v>
      </c>
      <c r="E385" s="1" t="str">
        <f>MID(pesele__29[[#This Row],[PESEL]], 3, 2)</f>
        <v>04</v>
      </c>
      <c r="F385" s="10">
        <f>IF(pesele__29[[#This Row],[numer miesiaca]]*1 &gt; 12, pesele__29[[#This Row],[numer miesiaca]]*1-20, pesele__29[[#This Row],[numer miesiaca]]*1)</f>
        <v>4</v>
      </c>
      <c r="G385" s="1" t="str">
        <f>VLOOKUP(pesele__29[[#This Row],[miesiac]],$I$3:$J$14, 2, 0)</f>
        <v>kwiecień</v>
      </c>
    </row>
    <row r="386" spans="1:7" x14ac:dyDescent="0.35">
      <c r="A386" s="1" t="s">
        <v>1017</v>
      </c>
      <c r="B386" s="1" t="s">
        <v>515</v>
      </c>
      <c r="C386" s="1" t="s">
        <v>104</v>
      </c>
      <c r="D386" s="1" t="str">
        <f>IF(MOD(MID(pesele__29[[#This Row],[PESEL]], 10, 1), 2) = 0, "k", "m")</f>
        <v>m</v>
      </c>
      <c r="E386" s="1" t="str">
        <f>MID(pesele__29[[#This Row],[PESEL]], 3, 2)</f>
        <v>06</v>
      </c>
      <c r="F386" s="10">
        <f>IF(pesele__29[[#This Row],[numer miesiaca]]*1 &gt; 12, pesele__29[[#This Row],[numer miesiaca]]*1-20, pesele__29[[#This Row],[numer miesiaca]]*1)</f>
        <v>6</v>
      </c>
      <c r="G386" s="1" t="str">
        <f>VLOOKUP(pesele__29[[#This Row],[miesiac]],$I$3:$J$14, 2, 0)</f>
        <v>czerwiec</v>
      </c>
    </row>
    <row r="387" spans="1:7" x14ac:dyDescent="0.35">
      <c r="A387" s="1" t="s">
        <v>1018</v>
      </c>
      <c r="B387" s="1" t="s">
        <v>516</v>
      </c>
      <c r="C387" s="1" t="s">
        <v>517</v>
      </c>
      <c r="D387" s="1" t="str">
        <f>IF(MOD(MID(pesele__29[[#This Row],[PESEL]], 10, 1), 2) = 0, "k", "m")</f>
        <v>k</v>
      </c>
      <c r="E387" s="1" t="str">
        <f>MID(pesele__29[[#This Row],[PESEL]], 3, 2)</f>
        <v>06</v>
      </c>
      <c r="F387" s="10">
        <f>IF(pesele__29[[#This Row],[numer miesiaca]]*1 &gt; 12, pesele__29[[#This Row],[numer miesiaca]]*1-20, pesele__29[[#This Row],[numer miesiaca]]*1)</f>
        <v>6</v>
      </c>
      <c r="G387" s="1" t="str">
        <f>VLOOKUP(pesele__29[[#This Row],[miesiac]],$I$3:$J$14, 2, 0)</f>
        <v>czerwiec</v>
      </c>
    </row>
    <row r="388" spans="1:7" x14ac:dyDescent="0.35">
      <c r="A388" s="1" t="s">
        <v>1019</v>
      </c>
      <c r="B388" s="1" t="s">
        <v>518</v>
      </c>
      <c r="C388" s="1" t="s">
        <v>519</v>
      </c>
      <c r="D388" s="1" t="str">
        <f>IF(MOD(MID(pesele__29[[#This Row],[PESEL]], 10, 1), 2) = 0, "k", "m")</f>
        <v>m</v>
      </c>
      <c r="E388" s="1" t="str">
        <f>MID(pesele__29[[#This Row],[PESEL]], 3, 2)</f>
        <v>09</v>
      </c>
      <c r="F388" s="10">
        <f>IF(pesele__29[[#This Row],[numer miesiaca]]*1 &gt; 12, pesele__29[[#This Row],[numer miesiaca]]*1-20, pesele__29[[#This Row],[numer miesiaca]]*1)</f>
        <v>9</v>
      </c>
      <c r="G388" s="1" t="str">
        <f>VLOOKUP(pesele__29[[#This Row],[miesiac]],$I$3:$J$14, 2, 0)</f>
        <v>wrzesień</v>
      </c>
    </row>
    <row r="389" spans="1:7" x14ac:dyDescent="0.35">
      <c r="A389" s="1" t="s">
        <v>1020</v>
      </c>
      <c r="B389" s="1" t="s">
        <v>520</v>
      </c>
      <c r="C389" s="1" t="s">
        <v>521</v>
      </c>
      <c r="D389" s="1" t="str">
        <f>IF(MOD(MID(pesele__29[[#This Row],[PESEL]], 10, 1), 2) = 0, "k", "m")</f>
        <v>m</v>
      </c>
      <c r="E389" s="1" t="str">
        <f>MID(pesele__29[[#This Row],[PESEL]], 3, 2)</f>
        <v>10</v>
      </c>
      <c r="F389" s="10">
        <f>IF(pesele__29[[#This Row],[numer miesiaca]]*1 &gt; 12, pesele__29[[#This Row],[numer miesiaca]]*1-20, pesele__29[[#This Row],[numer miesiaca]]*1)</f>
        <v>10</v>
      </c>
      <c r="G389" s="1" t="str">
        <f>VLOOKUP(pesele__29[[#This Row],[miesiac]],$I$3:$J$14, 2, 0)</f>
        <v>październik</v>
      </c>
    </row>
    <row r="390" spans="1:7" x14ac:dyDescent="0.35">
      <c r="A390" s="1" t="s">
        <v>1021</v>
      </c>
      <c r="B390" s="1" t="s">
        <v>522</v>
      </c>
      <c r="C390" s="1" t="s">
        <v>26</v>
      </c>
      <c r="D390" s="1" t="str">
        <f>IF(MOD(MID(pesele__29[[#This Row],[PESEL]], 10, 1), 2) = 0, "k", "m")</f>
        <v>m</v>
      </c>
      <c r="E390" s="1" t="str">
        <f>MID(pesele__29[[#This Row],[PESEL]], 3, 2)</f>
        <v>06</v>
      </c>
      <c r="F390" s="10">
        <f>IF(pesele__29[[#This Row],[numer miesiaca]]*1 &gt; 12, pesele__29[[#This Row],[numer miesiaca]]*1-20, pesele__29[[#This Row],[numer miesiaca]]*1)</f>
        <v>6</v>
      </c>
      <c r="G390" s="1" t="str">
        <f>VLOOKUP(pesele__29[[#This Row],[miesiac]],$I$3:$J$14, 2, 0)</f>
        <v>czerwiec</v>
      </c>
    </row>
    <row r="391" spans="1:7" x14ac:dyDescent="0.35">
      <c r="A391" s="1" t="s">
        <v>1022</v>
      </c>
      <c r="B391" s="1" t="s">
        <v>496</v>
      </c>
      <c r="C391" s="1" t="s">
        <v>12</v>
      </c>
      <c r="D391" s="1" t="str">
        <f>IF(MOD(MID(pesele__29[[#This Row],[PESEL]], 10, 1), 2) = 0, "k", "m")</f>
        <v>m</v>
      </c>
      <c r="E391" s="1" t="str">
        <f>MID(pesele__29[[#This Row],[PESEL]], 3, 2)</f>
        <v>10</v>
      </c>
      <c r="F391" s="10">
        <f>IF(pesele__29[[#This Row],[numer miesiaca]]*1 &gt; 12, pesele__29[[#This Row],[numer miesiaca]]*1-20, pesele__29[[#This Row],[numer miesiaca]]*1)</f>
        <v>10</v>
      </c>
      <c r="G391" s="1" t="str">
        <f>VLOOKUP(pesele__29[[#This Row],[miesiac]],$I$3:$J$14, 2, 0)</f>
        <v>październik</v>
      </c>
    </row>
    <row r="392" spans="1:7" x14ac:dyDescent="0.35">
      <c r="A392" s="1" t="s">
        <v>1023</v>
      </c>
      <c r="B392" s="1" t="s">
        <v>523</v>
      </c>
      <c r="C392" s="1" t="s">
        <v>262</v>
      </c>
      <c r="D392" s="1" t="str">
        <f>IF(MOD(MID(pesele__29[[#This Row],[PESEL]], 10, 1), 2) = 0, "k", "m")</f>
        <v>k</v>
      </c>
      <c r="E392" s="1" t="str">
        <f>MID(pesele__29[[#This Row],[PESEL]], 3, 2)</f>
        <v>10</v>
      </c>
      <c r="F392" s="10">
        <f>IF(pesele__29[[#This Row],[numer miesiaca]]*1 &gt; 12, pesele__29[[#This Row],[numer miesiaca]]*1-20, pesele__29[[#This Row],[numer miesiaca]]*1)</f>
        <v>10</v>
      </c>
      <c r="G392" s="1" t="str">
        <f>VLOOKUP(pesele__29[[#This Row],[miesiac]],$I$3:$J$14, 2, 0)</f>
        <v>październik</v>
      </c>
    </row>
    <row r="393" spans="1:7" x14ac:dyDescent="0.35">
      <c r="A393" s="1" t="s">
        <v>1024</v>
      </c>
      <c r="B393" s="1" t="s">
        <v>524</v>
      </c>
      <c r="C393" s="1" t="s">
        <v>132</v>
      </c>
      <c r="D393" s="1" t="str">
        <f>IF(MOD(MID(pesele__29[[#This Row],[PESEL]], 10, 1), 2) = 0, "k", "m")</f>
        <v>k</v>
      </c>
      <c r="E393" s="1" t="str">
        <f>MID(pesele__29[[#This Row],[PESEL]], 3, 2)</f>
        <v>11</v>
      </c>
      <c r="F393" s="10">
        <f>IF(pesele__29[[#This Row],[numer miesiaca]]*1 &gt; 12, pesele__29[[#This Row],[numer miesiaca]]*1-20, pesele__29[[#This Row],[numer miesiaca]]*1)</f>
        <v>11</v>
      </c>
      <c r="G393" s="1" t="str">
        <f>VLOOKUP(pesele__29[[#This Row],[miesiac]],$I$3:$J$14, 2, 0)</f>
        <v>listopad</v>
      </c>
    </row>
    <row r="394" spans="1:7" x14ac:dyDescent="0.35">
      <c r="A394" s="1" t="s">
        <v>1025</v>
      </c>
      <c r="B394" s="1" t="s">
        <v>525</v>
      </c>
      <c r="C394" s="1" t="s">
        <v>486</v>
      </c>
      <c r="D394" s="1" t="str">
        <f>IF(MOD(MID(pesele__29[[#This Row],[PESEL]], 10, 1), 2) = 0, "k", "m")</f>
        <v>m</v>
      </c>
      <c r="E394" s="1" t="str">
        <f>MID(pesele__29[[#This Row],[PESEL]], 3, 2)</f>
        <v>11</v>
      </c>
      <c r="F394" s="10">
        <f>IF(pesele__29[[#This Row],[numer miesiaca]]*1 &gt; 12, pesele__29[[#This Row],[numer miesiaca]]*1-20, pesele__29[[#This Row],[numer miesiaca]]*1)</f>
        <v>11</v>
      </c>
      <c r="G394" s="1" t="str">
        <f>VLOOKUP(pesele__29[[#This Row],[miesiac]],$I$3:$J$14, 2, 0)</f>
        <v>listopad</v>
      </c>
    </row>
    <row r="395" spans="1:7" x14ac:dyDescent="0.35">
      <c r="A395" s="1" t="s">
        <v>1026</v>
      </c>
      <c r="B395" s="1" t="s">
        <v>526</v>
      </c>
      <c r="C395" s="1" t="s">
        <v>193</v>
      </c>
      <c r="D395" s="1" t="str">
        <f>IF(MOD(MID(pesele__29[[#This Row],[PESEL]], 10, 1), 2) = 0, "k", "m")</f>
        <v>k</v>
      </c>
      <c r="E395" s="1" t="str">
        <f>MID(pesele__29[[#This Row],[PESEL]], 3, 2)</f>
        <v>10</v>
      </c>
      <c r="F395" s="10">
        <f>IF(pesele__29[[#This Row],[numer miesiaca]]*1 &gt; 12, pesele__29[[#This Row],[numer miesiaca]]*1-20, pesele__29[[#This Row],[numer miesiaca]]*1)</f>
        <v>10</v>
      </c>
      <c r="G395" s="1" t="str">
        <f>VLOOKUP(pesele__29[[#This Row],[miesiac]],$I$3:$J$14, 2, 0)</f>
        <v>październik</v>
      </c>
    </row>
    <row r="396" spans="1:7" x14ac:dyDescent="0.35">
      <c r="A396" s="1" t="s">
        <v>1027</v>
      </c>
      <c r="B396" s="1" t="s">
        <v>217</v>
      </c>
      <c r="C396" s="1" t="s">
        <v>218</v>
      </c>
      <c r="D396" s="1" t="str">
        <f>IF(MOD(MID(pesele__29[[#This Row],[PESEL]], 10, 1), 2) = 0, "k", "m")</f>
        <v>k</v>
      </c>
      <c r="E396" s="1" t="str">
        <f>MID(pesele__29[[#This Row],[PESEL]], 3, 2)</f>
        <v>11</v>
      </c>
      <c r="F396" s="10">
        <f>IF(pesele__29[[#This Row],[numer miesiaca]]*1 &gt; 12, pesele__29[[#This Row],[numer miesiaca]]*1-20, pesele__29[[#This Row],[numer miesiaca]]*1)</f>
        <v>11</v>
      </c>
      <c r="G396" s="1" t="str">
        <f>VLOOKUP(pesele__29[[#This Row],[miesiac]],$I$3:$J$14, 2, 0)</f>
        <v>listopad</v>
      </c>
    </row>
    <row r="397" spans="1:7" x14ac:dyDescent="0.35">
      <c r="A397" s="1" t="s">
        <v>1028</v>
      </c>
      <c r="B397" s="1" t="s">
        <v>527</v>
      </c>
      <c r="C397" s="1" t="s">
        <v>104</v>
      </c>
      <c r="D397" s="1" t="str">
        <f>IF(MOD(MID(pesele__29[[#This Row],[PESEL]], 10, 1), 2) = 0, "k", "m")</f>
        <v>m</v>
      </c>
      <c r="E397" s="1" t="str">
        <f>MID(pesele__29[[#This Row],[PESEL]], 3, 2)</f>
        <v>11</v>
      </c>
      <c r="F397" s="10">
        <f>IF(pesele__29[[#This Row],[numer miesiaca]]*1 &gt; 12, pesele__29[[#This Row],[numer miesiaca]]*1-20, pesele__29[[#This Row],[numer miesiaca]]*1)</f>
        <v>11</v>
      </c>
      <c r="G397" s="1" t="str">
        <f>VLOOKUP(pesele__29[[#This Row],[miesiac]],$I$3:$J$14, 2, 0)</f>
        <v>listopad</v>
      </c>
    </row>
    <row r="398" spans="1:7" x14ac:dyDescent="0.35">
      <c r="A398" s="1" t="s">
        <v>1029</v>
      </c>
      <c r="B398" s="1" t="s">
        <v>528</v>
      </c>
      <c r="C398" s="1" t="s">
        <v>193</v>
      </c>
      <c r="D398" s="1" t="str">
        <f>IF(MOD(MID(pesele__29[[#This Row],[PESEL]], 10, 1), 2) = 0, "k", "m")</f>
        <v>k</v>
      </c>
      <c r="E398" s="1" t="str">
        <f>MID(pesele__29[[#This Row],[PESEL]], 3, 2)</f>
        <v>12</v>
      </c>
      <c r="F398" s="10">
        <f>IF(pesele__29[[#This Row],[numer miesiaca]]*1 &gt; 12, pesele__29[[#This Row],[numer miesiaca]]*1-20, pesele__29[[#This Row],[numer miesiaca]]*1)</f>
        <v>12</v>
      </c>
      <c r="G398" s="1" t="str">
        <f>VLOOKUP(pesele__29[[#This Row],[miesiac]],$I$3:$J$14, 2, 0)</f>
        <v>grudzień</v>
      </c>
    </row>
    <row r="399" spans="1:7" x14ac:dyDescent="0.35">
      <c r="A399" s="1" t="s">
        <v>1030</v>
      </c>
      <c r="B399" s="1" t="s">
        <v>529</v>
      </c>
      <c r="C399" s="1" t="s">
        <v>162</v>
      </c>
      <c r="D399" s="1" t="str">
        <f>IF(MOD(MID(pesele__29[[#This Row],[PESEL]], 10, 1), 2) = 0, "k", "m")</f>
        <v>m</v>
      </c>
      <c r="E399" s="1" t="str">
        <f>MID(pesele__29[[#This Row],[PESEL]], 3, 2)</f>
        <v>11</v>
      </c>
      <c r="F399" s="10">
        <f>IF(pesele__29[[#This Row],[numer miesiaca]]*1 &gt; 12, pesele__29[[#This Row],[numer miesiaca]]*1-20, pesele__29[[#This Row],[numer miesiaca]]*1)</f>
        <v>11</v>
      </c>
      <c r="G399" s="1" t="str">
        <f>VLOOKUP(pesele__29[[#This Row],[miesiac]],$I$3:$J$14, 2, 0)</f>
        <v>listopad</v>
      </c>
    </row>
    <row r="400" spans="1:7" x14ac:dyDescent="0.35">
      <c r="A400" s="1" t="s">
        <v>1031</v>
      </c>
      <c r="B400" s="1" t="s">
        <v>530</v>
      </c>
      <c r="C400" s="1" t="s">
        <v>26</v>
      </c>
      <c r="D400" s="1" t="str">
        <f>IF(MOD(MID(pesele__29[[#This Row],[PESEL]], 10, 1), 2) = 0, "k", "m")</f>
        <v>m</v>
      </c>
      <c r="E400" s="1" t="str">
        <f>MID(pesele__29[[#This Row],[PESEL]], 3, 2)</f>
        <v>03</v>
      </c>
      <c r="F400" s="10">
        <f>IF(pesele__29[[#This Row],[numer miesiaca]]*1 &gt; 12, pesele__29[[#This Row],[numer miesiaca]]*1-20, pesele__29[[#This Row],[numer miesiaca]]*1)</f>
        <v>3</v>
      </c>
      <c r="G400" s="1" t="str">
        <f>VLOOKUP(pesele__29[[#This Row],[miesiac]],$I$3:$J$14, 2, 0)</f>
        <v>marzec</v>
      </c>
    </row>
    <row r="401" spans="1:7" x14ac:dyDescent="0.35">
      <c r="A401" s="1" t="s">
        <v>1032</v>
      </c>
      <c r="B401" s="1" t="s">
        <v>531</v>
      </c>
      <c r="C401" s="1" t="s">
        <v>294</v>
      </c>
      <c r="D401" s="1" t="str">
        <f>IF(MOD(MID(pesele__29[[#This Row],[PESEL]], 10, 1), 2) = 0, "k", "m")</f>
        <v>m</v>
      </c>
      <c r="E401" s="1" t="str">
        <f>MID(pesele__29[[#This Row],[PESEL]], 3, 2)</f>
        <v>12</v>
      </c>
      <c r="F401" s="10">
        <f>IF(pesele__29[[#This Row],[numer miesiaca]]*1 &gt; 12, pesele__29[[#This Row],[numer miesiaca]]*1-20, pesele__29[[#This Row],[numer miesiaca]]*1)</f>
        <v>12</v>
      </c>
      <c r="G401" s="1" t="str">
        <f>VLOOKUP(pesele__29[[#This Row],[miesiac]],$I$3:$J$14, 2, 0)</f>
        <v>grudzień</v>
      </c>
    </row>
    <row r="402" spans="1:7" x14ac:dyDescent="0.35">
      <c r="A402" s="1" t="s">
        <v>1033</v>
      </c>
      <c r="B402" s="1" t="s">
        <v>532</v>
      </c>
      <c r="C402" s="1" t="s">
        <v>104</v>
      </c>
      <c r="D402" s="1" t="str">
        <f>IF(MOD(MID(pesele__29[[#This Row],[PESEL]], 10, 1), 2) = 0, "k", "m")</f>
        <v>m</v>
      </c>
      <c r="E402" s="1" t="str">
        <f>MID(pesele__29[[#This Row],[PESEL]], 3, 2)</f>
        <v>03</v>
      </c>
      <c r="F402" s="10">
        <f>IF(pesele__29[[#This Row],[numer miesiaca]]*1 &gt; 12, pesele__29[[#This Row],[numer miesiaca]]*1-20, pesele__29[[#This Row],[numer miesiaca]]*1)</f>
        <v>3</v>
      </c>
      <c r="G402" s="1" t="str">
        <f>VLOOKUP(pesele__29[[#This Row],[miesiac]],$I$3:$J$14, 2, 0)</f>
        <v>marzec</v>
      </c>
    </row>
    <row r="403" spans="1:7" x14ac:dyDescent="0.35">
      <c r="A403" s="1" t="s">
        <v>1034</v>
      </c>
      <c r="B403" s="1" t="s">
        <v>533</v>
      </c>
      <c r="C403" s="1" t="s">
        <v>534</v>
      </c>
      <c r="D403" s="1" t="str">
        <f>IF(MOD(MID(pesele__29[[#This Row],[PESEL]], 10, 1), 2) = 0, "k", "m")</f>
        <v>m</v>
      </c>
      <c r="E403" s="1" t="str">
        <f>MID(pesele__29[[#This Row],[PESEL]], 3, 2)</f>
        <v>05</v>
      </c>
      <c r="F403" s="10">
        <f>IF(pesele__29[[#This Row],[numer miesiaca]]*1 &gt; 12, pesele__29[[#This Row],[numer miesiaca]]*1-20, pesele__29[[#This Row],[numer miesiaca]]*1)</f>
        <v>5</v>
      </c>
      <c r="G403" s="1" t="str">
        <f>VLOOKUP(pesele__29[[#This Row],[miesiac]],$I$3:$J$14, 2, 0)</f>
        <v>maj</v>
      </c>
    </row>
    <row r="404" spans="1:7" x14ac:dyDescent="0.35">
      <c r="A404" s="1" t="s">
        <v>1035</v>
      </c>
      <c r="B404" s="1" t="s">
        <v>535</v>
      </c>
      <c r="C404" s="1" t="s">
        <v>166</v>
      </c>
      <c r="D404" s="1" t="str">
        <f>IF(MOD(MID(pesele__29[[#This Row],[PESEL]], 10, 1), 2) = 0, "k", "m")</f>
        <v>k</v>
      </c>
      <c r="E404" s="1" t="str">
        <f>MID(pesele__29[[#This Row],[PESEL]], 3, 2)</f>
        <v>10</v>
      </c>
      <c r="F404" s="10">
        <f>IF(pesele__29[[#This Row],[numer miesiaca]]*1 &gt; 12, pesele__29[[#This Row],[numer miesiaca]]*1-20, pesele__29[[#This Row],[numer miesiaca]]*1)</f>
        <v>10</v>
      </c>
      <c r="G404" s="1" t="str">
        <f>VLOOKUP(pesele__29[[#This Row],[miesiac]],$I$3:$J$14, 2, 0)</f>
        <v>październik</v>
      </c>
    </row>
    <row r="405" spans="1:7" x14ac:dyDescent="0.35">
      <c r="A405" s="1" t="s">
        <v>1036</v>
      </c>
      <c r="B405" s="1" t="s">
        <v>536</v>
      </c>
      <c r="C405" s="1" t="s">
        <v>294</v>
      </c>
      <c r="D405" s="1" t="str">
        <f>IF(MOD(MID(pesele__29[[#This Row],[PESEL]], 10, 1), 2) = 0, "k", "m")</f>
        <v>m</v>
      </c>
      <c r="E405" s="1" t="str">
        <f>MID(pesele__29[[#This Row],[PESEL]], 3, 2)</f>
        <v>12</v>
      </c>
      <c r="F405" s="10">
        <f>IF(pesele__29[[#This Row],[numer miesiaca]]*1 &gt; 12, pesele__29[[#This Row],[numer miesiaca]]*1-20, pesele__29[[#This Row],[numer miesiaca]]*1)</f>
        <v>12</v>
      </c>
      <c r="G405" s="1" t="str">
        <f>VLOOKUP(pesele__29[[#This Row],[miesiac]],$I$3:$J$14, 2, 0)</f>
        <v>grudzień</v>
      </c>
    </row>
    <row r="406" spans="1:7" x14ac:dyDescent="0.35">
      <c r="A406" s="1" t="s">
        <v>1037</v>
      </c>
      <c r="B406" s="1" t="s">
        <v>537</v>
      </c>
      <c r="C406" s="1" t="s">
        <v>104</v>
      </c>
      <c r="D406" s="1" t="str">
        <f>IF(MOD(MID(pesele__29[[#This Row],[PESEL]], 10, 1), 2) = 0, "k", "m")</f>
        <v>m</v>
      </c>
      <c r="E406" s="1" t="str">
        <f>MID(pesele__29[[#This Row],[PESEL]], 3, 2)</f>
        <v>09</v>
      </c>
      <c r="F406" s="10">
        <f>IF(pesele__29[[#This Row],[numer miesiaca]]*1 &gt; 12, pesele__29[[#This Row],[numer miesiaca]]*1-20, pesele__29[[#This Row],[numer miesiaca]]*1)</f>
        <v>9</v>
      </c>
      <c r="G406" s="1" t="str">
        <f>VLOOKUP(pesele__29[[#This Row],[miesiac]],$I$3:$J$14, 2, 0)</f>
        <v>wrzesień</v>
      </c>
    </row>
    <row r="407" spans="1:7" x14ac:dyDescent="0.35">
      <c r="A407" s="1" t="s">
        <v>1038</v>
      </c>
      <c r="B407" s="1" t="s">
        <v>538</v>
      </c>
      <c r="C407" s="1" t="s">
        <v>273</v>
      </c>
      <c r="D407" s="1" t="str">
        <f>IF(MOD(MID(pesele__29[[#This Row],[PESEL]], 10, 1), 2) = 0, "k", "m")</f>
        <v>k</v>
      </c>
      <c r="E407" s="1" t="str">
        <f>MID(pesele__29[[#This Row],[PESEL]], 3, 2)</f>
        <v>11</v>
      </c>
      <c r="F407" s="10">
        <f>IF(pesele__29[[#This Row],[numer miesiaca]]*1 &gt; 12, pesele__29[[#This Row],[numer miesiaca]]*1-20, pesele__29[[#This Row],[numer miesiaca]]*1)</f>
        <v>11</v>
      </c>
      <c r="G407" s="1" t="str">
        <f>VLOOKUP(pesele__29[[#This Row],[miesiac]],$I$3:$J$14, 2, 0)</f>
        <v>listopad</v>
      </c>
    </row>
    <row r="408" spans="1:7" x14ac:dyDescent="0.35">
      <c r="A408" s="1" t="s">
        <v>1039</v>
      </c>
      <c r="B408" s="1" t="s">
        <v>539</v>
      </c>
      <c r="C408" s="1" t="s">
        <v>435</v>
      </c>
      <c r="D408" s="1" t="str">
        <f>IF(MOD(MID(pesele__29[[#This Row],[PESEL]], 10, 1), 2) = 0, "k", "m")</f>
        <v>m</v>
      </c>
      <c r="E408" s="1" t="str">
        <f>MID(pesele__29[[#This Row],[PESEL]], 3, 2)</f>
        <v>11</v>
      </c>
      <c r="F408" s="10">
        <f>IF(pesele__29[[#This Row],[numer miesiaca]]*1 &gt; 12, pesele__29[[#This Row],[numer miesiaca]]*1-20, pesele__29[[#This Row],[numer miesiaca]]*1)</f>
        <v>11</v>
      </c>
      <c r="G408" s="1" t="str">
        <f>VLOOKUP(pesele__29[[#This Row],[miesiac]],$I$3:$J$14, 2, 0)</f>
        <v>listopad</v>
      </c>
    </row>
    <row r="409" spans="1:7" x14ac:dyDescent="0.35">
      <c r="A409" s="1" t="s">
        <v>1040</v>
      </c>
      <c r="B409" s="1" t="s">
        <v>540</v>
      </c>
      <c r="C409" s="1" t="s">
        <v>359</v>
      </c>
      <c r="D409" s="1" t="str">
        <f>IF(MOD(MID(pesele__29[[#This Row],[PESEL]], 10, 1), 2) = 0, "k", "m")</f>
        <v>k</v>
      </c>
      <c r="E409" s="1" t="str">
        <f>MID(pesele__29[[#This Row],[PESEL]], 3, 2)</f>
        <v>12</v>
      </c>
      <c r="F409" s="10">
        <f>IF(pesele__29[[#This Row],[numer miesiaca]]*1 &gt; 12, pesele__29[[#This Row],[numer miesiaca]]*1-20, pesele__29[[#This Row],[numer miesiaca]]*1)</f>
        <v>12</v>
      </c>
      <c r="G409" s="1" t="str">
        <f>VLOOKUP(pesele__29[[#This Row],[miesiac]],$I$3:$J$14, 2, 0)</f>
        <v>grudzień</v>
      </c>
    </row>
    <row r="410" spans="1:7" x14ac:dyDescent="0.35">
      <c r="A410" s="1" t="s">
        <v>1041</v>
      </c>
      <c r="B410" s="1" t="s">
        <v>541</v>
      </c>
      <c r="C410" s="1" t="s">
        <v>542</v>
      </c>
      <c r="D410" s="1" t="str">
        <f>IF(MOD(MID(pesele__29[[#This Row],[PESEL]], 10, 1), 2) = 0, "k", "m")</f>
        <v>k</v>
      </c>
      <c r="E410" s="1" t="str">
        <f>MID(pesele__29[[#This Row],[PESEL]], 3, 2)</f>
        <v>03</v>
      </c>
      <c r="F410" s="10">
        <f>IF(pesele__29[[#This Row],[numer miesiaca]]*1 &gt; 12, pesele__29[[#This Row],[numer miesiaca]]*1-20, pesele__29[[#This Row],[numer miesiaca]]*1)</f>
        <v>3</v>
      </c>
      <c r="G410" s="1" t="str">
        <f>VLOOKUP(pesele__29[[#This Row],[miesiac]],$I$3:$J$14, 2, 0)</f>
        <v>marzec</v>
      </c>
    </row>
    <row r="411" spans="1:7" x14ac:dyDescent="0.35">
      <c r="A411" s="1" t="s">
        <v>1042</v>
      </c>
      <c r="B411" s="1" t="s">
        <v>543</v>
      </c>
      <c r="C411" s="1" t="s">
        <v>48</v>
      </c>
      <c r="D411" s="1" t="str">
        <f>IF(MOD(MID(pesele__29[[#This Row],[PESEL]], 10, 1), 2) = 0, "k", "m")</f>
        <v>m</v>
      </c>
      <c r="E411" s="1" t="str">
        <f>MID(pesele__29[[#This Row],[PESEL]], 3, 2)</f>
        <v>01</v>
      </c>
      <c r="F411" s="10">
        <f>IF(pesele__29[[#This Row],[numer miesiaca]]*1 &gt; 12, pesele__29[[#This Row],[numer miesiaca]]*1-20, pesele__29[[#This Row],[numer miesiaca]]*1)</f>
        <v>1</v>
      </c>
      <c r="G411" s="1" t="str">
        <f>VLOOKUP(pesele__29[[#This Row],[miesiac]],$I$3:$J$14, 2, 0)</f>
        <v>styczeń</v>
      </c>
    </row>
    <row r="412" spans="1:7" x14ac:dyDescent="0.35">
      <c r="A412" s="1" t="s">
        <v>1043</v>
      </c>
      <c r="B412" s="1" t="s">
        <v>544</v>
      </c>
      <c r="C412" s="1" t="s">
        <v>58</v>
      </c>
      <c r="D412" s="1" t="str">
        <f>IF(MOD(MID(pesele__29[[#This Row],[PESEL]], 10, 1), 2) = 0, "k", "m")</f>
        <v>k</v>
      </c>
      <c r="E412" s="1" t="str">
        <f>MID(pesele__29[[#This Row],[PESEL]], 3, 2)</f>
        <v>07</v>
      </c>
      <c r="F412" s="10">
        <f>IF(pesele__29[[#This Row],[numer miesiaca]]*1 &gt; 12, pesele__29[[#This Row],[numer miesiaca]]*1-20, pesele__29[[#This Row],[numer miesiaca]]*1)</f>
        <v>7</v>
      </c>
      <c r="G412" s="1" t="str">
        <f>VLOOKUP(pesele__29[[#This Row],[miesiac]],$I$3:$J$14, 2, 0)</f>
        <v>lipiec</v>
      </c>
    </row>
    <row r="413" spans="1:7" x14ac:dyDescent="0.35">
      <c r="A413" s="1" t="s">
        <v>1044</v>
      </c>
      <c r="B413" s="1" t="s">
        <v>545</v>
      </c>
      <c r="C413" s="1" t="s">
        <v>273</v>
      </c>
      <c r="D413" s="1" t="str">
        <f>IF(MOD(MID(pesele__29[[#This Row],[PESEL]], 10, 1), 2) = 0, "k", "m")</f>
        <v>k</v>
      </c>
      <c r="E413" s="1" t="str">
        <f>MID(pesele__29[[#This Row],[PESEL]], 3, 2)</f>
        <v>10</v>
      </c>
      <c r="F413" s="10">
        <f>IF(pesele__29[[#This Row],[numer miesiaca]]*1 &gt; 12, pesele__29[[#This Row],[numer miesiaca]]*1-20, pesele__29[[#This Row],[numer miesiaca]]*1)</f>
        <v>10</v>
      </c>
      <c r="G413" s="1" t="str">
        <f>VLOOKUP(pesele__29[[#This Row],[miesiac]],$I$3:$J$14, 2, 0)</f>
        <v>październik</v>
      </c>
    </row>
    <row r="414" spans="1:7" x14ac:dyDescent="0.35">
      <c r="A414" s="1" t="s">
        <v>1045</v>
      </c>
      <c r="B414" s="1" t="s">
        <v>129</v>
      </c>
      <c r="C414" s="1" t="s">
        <v>519</v>
      </c>
      <c r="D414" s="1" t="str">
        <f>IF(MOD(MID(pesele__29[[#This Row],[PESEL]], 10, 1), 2) = 0, "k", "m")</f>
        <v>m</v>
      </c>
      <c r="E414" s="1" t="str">
        <f>MID(pesele__29[[#This Row],[PESEL]], 3, 2)</f>
        <v>11</v>
      </c>
      <c r="F414" s="10">
        <f>IF(pesele__29[[#This Row],[numer miesiaca]]*1 &gt; 12, pesele__29[[#This Row],[numer miesiaca]]*1-20, pesele__29[[#This Row],[numer miesiaca]]*1)</f>
        <v>11</v>
      </c>
      <c r="G414" s="1" t="str">
        <f>VLOOKUP(pesele__29[[#This Row],[miesiac]],$I$3:$J$14, 2, 0)</f>
        <v>listopad</v>
      </c>
    </row>
    <row r="415" spans="1:7" x14ac:dyDescent="0.35">
      <c r="A415" s="1" t="s">
        <v>1046</v>
      </c>
      <c r="B415" s="1" t="s">
        <v>546</v>
      </c>
      <c r="C415" s="1" t="s">
        <v>282</v>
      </c>
      <c r="D415" s="1" t="str">
        <f>IF(MOD(MID(pesele__29[[#This Row],[PESEL]], 10, 1), 2) = 0, "k", "m")</f>
        <v>m</v>
      </c>
      <c r="E415" s="1" t="str">
        <f>MID(pesele__29[[#This Row],[PESEL]], 3, 2)</f>
        <v>04</v>
      </c>
      <c r="F415" s="10">
        <f>IF(pesele__29[[#This Row],[numer miesiaca]]*1 &gt; 12, pesele__29[[#This Row],[numer miesiaca]]*1-20, pesele__29[[#This Row],[numer miesiaca]]*1)</f>
        <v>4</v>
      </c>
      <c r="G415" s="1" t="str">
        <f>VLOOKUP(pesele__29[[#This Row],[miesiac]],$I$3:$J$14, 2, 0)</f>
        <v>kwiecień</v>
      </c>
    </row>
    <row r="416" spans="1:7" x14ac:dyDescent="0.35">
      <c r="A416" s="1" t="s">
        <v>1047</v>
      </c>
      <c r="B416" s="1" t="s">
        <v>547</v>
      </c>
      <c r="C416" s="1" t="s">
        <v>262</v>
      </c>
      <c r="D416" s="1" t="str">
        <f>IF(MOD(MID(pesele__29[[#This Row],[PESEL]], 10, 1), 2) = 0, "k", "m")</f>
        <v>k</v>
      </c>
      <c r="E416" s="1" t="str">
        <f>MID(pesele__29[[#This Row],[PESEL]], 3, 2)</f>
        <v>12</v>
      </c>
      <c r="F416" s="10">
        <f>IF(pesele__29[[#This Row],[numer miesiaca]]*1 &gt; 12, pesele__29[[#This Row],[numer miesiaca]]*1-20, pesele__29[[#This Row],[numer miesiaca]]*1)</f>
        <v>12</v>
      </c>
      <c r="G416" s="1" t="str">
        <f>VLOOKUP(pesele__29[[#This Row],[miesiac]],$I$3:$J$14, 2, 0)</f>
        <v>grudzień</v>
      </c>
    </row>
    <row r="417" spans="1:7" x14ac:dyDescent="0.35">
      <c r="A417" s="1" t="s">
        <v>1048</v>
      </c>
      <c r="B417" s="1" t="s">
        <v>548</v>
      </c>
      <c r="C417" s="1" t="s">
        <v>282</v>
      </c>
      <c r="D417" s="1" t="str">
        <f>IF(MOD(MID(pesele__29[[#This Row],[PESEL]], 10, 1), 2) = 0, "k", "m")</f>
        <v>m</v>
      </c>
      <c r="E417" s="1" t="str">
        <f>MID(pesele__29[[#This Row],[PESEL]], 3, 2)</f>
        <v>12</v>
      </c>
      <c r="F417" s="10">
        <f>IF(pesele__29[[#This Row],[numer miesiaca]]*1 &gt; 12, pesele__29[[#This Row],[numer miesiaca]]*1-20, pesele__29[[#This Row],[numer miesiaca]]*1)</f>
        <v>12</v>
      </c>
      <c r="G417" s="1" t="str">
        <f>VLOOKUP(pesele__29[[#This Row],[miesiac]],$I$3:$J$14, 2, 0)</f>
        <v>grudzień</v>
      </c>
    </row>
    <row r="418" spans="1:7" x14ac:dyDescent="0.35">
      <c r="A418" s="1" t="s">
        <v>1049</v>
      </c>
      <c r="B418" s="1" t="s">
        <v>549</v>
      </c>
      <c r="C418" s="1" t="s">
        <v>236</v>
      </c>
      <c r="D418" s="1" t="str">
        <f>IF(MOD(MID(pesele__29[[#This Row],[PESEL]], 10, 1), 2) = 0, "k", "m")</f>
        <v>k</v>
      </c>
      <c r="E418" s="1" t="str">
        <f>MID(pesele__29[[#This Row],[PESEL]], 3, 2)</f>
        <v>12</v>
      </c>
      <c r="F418" s="10">
        <f>IF(pesele__29[[#This Row],[numer miesiaca]]*1 &gt; 12, pesele__29[[#This Row],[numer miesiaca]]*1-20, pesele__29[[#This Row],[numer miesiaca]]*1)</f>
        <v>12</v>
      </c>
      <c r="G418" s="1" t="str">
        <f>VLOOKUP(pesele__29[[#This Row],[miesiac]],$I$3:$J$14, 2, 0)</f>
        <v>grudzień</v>
      </c>
    </row>
    <row r="419" spans="1:7" x14ac:dyDescent="0.35">
      <c r="A419" s="1" t="s">
        <v>1050</v>
      </c>
      <c r="B419" s="1" t="s">
        <v>550</v>
      </c>
      <c r="C419" s="1" t="s">
        <v>48</v>
      </c>
      <c r="D419" s="1" t="str">
        <f>IF(MOD(MID(pesele__29[[#This Row],[PESEL]], 10, 1), 2) = 0, "k", "m")</f>
        <v>m</v>
      </c>
      <c r="E419" s="1" t="str">
        <f>MID(pesele__29[[#This Row],[PESEL]], 3, 2)</f>
        <v>03</v>
      </c>
      <c r="F419" s="10">
        <f>IF(pesele__29[[#This Row],[numer miesiaca]]*1 &gt; 12, pesele__29[[#This Row],[numer miesiaca]]*1-20, pesele__29[[#This Row],[numer miesiaca]]*1)</f>
        <v>3</v>
      </c>
      <c r="G419" s="1" t="str">
        <f>VLOOKUP(pesele__29[[#This Row],[miesiac]],$I$3:$J$14, 2, 0)</f>
        <v>marzec</v>
      </c>
    </row>
    <row r="420" spans="1:7" x14ac:dyDescent="0.35">
      <c r="A420" s="1" t="s">
        <v>1051</v>
      </c>
      <c r="B420" s="1" t="s">
        <v>551</v>
      </c>
      <c r="C420" s="1" t="s">
        <v>58</v>
      </c>
      <c r="D420" s="1" t="str">
        <f>IF(MOD(MID(pesele__29[[#This Row],[PESEL]], 10, 1), 2) = 0, "k", "m")</f>
        <v>k</v>
      </c>
      <c r="E420" s="1" t="str">
        <f>MID(pesele__29[[#This Row],[PESEL]], 3, 2)</f>
        <v>11</v>
      </c>
      <c r="F420" s="10">
        <f>IF(pesele__29[[#This Row],[numer miesiaca]]*1 &gt; 12, pesele__29[[#This Row],[numer miesiaca]]*1-20, pesele__29[[#This Row],[numer miesiaca]]*1)</f>
        <v>11</v>
      </c>
      <c r="G420" s="1" t="str">
        <f>VLOOKUP(pesele__29[[#This Row],[miesiac]],$I$3:$J$14, 2, 0)</f>
        <v>listopad</v>
      </c>
    </row>
    <row r="421" spans="1:7" x14ac:dyDescent="0.35">
      <c r="A421" s="1" t="s">
        <v>1052</v>
      </c>
      <c r="B421" s="1" t="s">
        <v>552</v>
      </c>
      <c r="C421" s="1" t="s">
        <v>553</v>
      </c>
      <c r="D421" s="1" t="str">
        <f>IF(MOD(MID(pesele__29[[#This Row],[PESEL]], 10, 1), 2) = 0, "k", "m")</f>
        <v>k</v>
      </c>
      <c r="E421" s="1" t="str">
        <f>MID(pesele__29[[#This Row],[PESEL]], 3, 2)</f>
        <v>12</v>
      </c>
      <c r="F421" s="10">
        <f>IF(pesele__29[[#This Row],[numer miesiaca]]*1 &gt; 12, pesele__29[[#This Row],[numer miesiaca]]*1-20, pesele__29[[#This Row],[numer miesiaca]]*1)</f>
        <v>12</v>
      </c>
      <c r="G421" s="1" t="str">
        <f>VLOOKUP(pesele__29[[#This Row],[miesiac]],$I$3:$J$14, 2, 0)</f>
        <v>grudzień</v>
      </c>
    </row>
    <row r="422" spans="1:7" x14ac:dyDescent="0.35">
      <c r="A422" s="1" t="s">
        <v>1053</v>
      </c>
      <c r="B422" s="1" t="s">
        <v>107</v>
      </c>
      <c r="C422" s="1" t="s">
        <v>68</v>
      </c>
      <c r="D422" s="1" t="str">
        <f>IF(MOD(MID(pesele__29[[#This Row],[PESEL]], 10, 1), 2) = 0, "k", "m")</f>
        <v>m</v>
      </c>
      <c r="E422" s="1" t="str">
        <f>MID(pesele__29[[#This Row],[PESEL]], 3, 2)</f>
        <v>12</v>
      </c>
      <c r="F422" s="10">
        <f>IF(pesele__29[[#This Row],[numer miesiaca]]*1 &gt; 12, pesele__29[[#This Row],[numer miesiaca]]*1-20, pesele__29[[#This Row],[numer miesiaca]]*1)</f>
        <v>12</v>
      </c>
      <c r="G422" s="1" t="str">
        <f>VLOOKUP(pesele__29[[#This Row],[miesiac]],$I$3:$J$14, 2, 0)</f>
        <v>grudzień</v>
      </c>
    </row>
    <row r="423" spans="1:7" x14ac:dyDescent="0.35">
      <c r="A423" s="1" t="s">
        <v>1054</v>
      </c>
      <c r="B423" s="1" t="s">
        <v>554</v>
      </c>
      <c r="C423" s="1" t="s">
        <v>26</v>
      </c>
      <c r="D423" s="1" t="str">
        <f>IF(MOD(MID(pesele__29[[#This Row],[PESEL]], 10, 1), 2) = 0, "k", "m")</f>
        <v>m</v>
      </c>
      <c r="E423" s="1" t="str">
        <f>MID(pesele__29[[#This Row],[PESEL]], 3, 2)</f>
        <v>04</v>
      </c>
      <c r="F423" s="10">
        <f>IF(pesele__29[[#This Row],[numer miesiaca]]*1 &gt; 12, pesele__29[[#This Row],[numer miesiaca]]*1-20, pesele__29[[#This Row],[numer miesiaca]]*1)</f>
        <v>4</v>
      </c>
      <c r="G423" s="1" t="str">
        <f>VLOOKUP(pesele__29[[#This Row],[miesiac]],$I$3:$J$14, 2, 0)</f>
        <v>kwiecień</v>
      </c>
    </row>
    <row r="424" spans="1:7" x14ac:dyDescent="0.35">
      <c r="A424" s="1" t="s">
        <v>1055</v>
      </c>
      <c r="B424" s="1" t="s">
        <v>555</v>
      </c>
      <c r="C424" s="1" t="s">
        <v>556</v>
      </c>
      <c r="D424" s="1" t="str">
        <f>IF(MOD(MID(pesele__29[[#This Row],[PESEL]], 10, 1), 2) = 0, "k", "m")</f>
        <v>k</v>
      </c>
      <c r="E424" s="1" t="str">
        <f>MID(pesele__29[[#This Row],[PESEL]], 3, 2)</f>
        <v>04</v>
      </c>
      <c r="F424" s="10">
        <f>IF(pesele__29[[#This Row],[numer miesiaca]]*1 &gt; 12, pesele__29[[#This Row],[numer miesiaca]]*1-20, pesele__29[[#This Row],[numer miesiaca]]*1)</f>
        <v>4</v>
      </c>
      <c r="G424" s="1" t="str">
        <f>VLOOKUP(pesele__29[[#This Row],[miesiac]],$I$3:$J$14, 2, 0)</f>
        <v>kwiecień</v>
      </c>
    </row>
    <row r="425" spans="1:7" x14ac:dyDescent="0.35">
      <c r="A425" s="1" t="s">
        <v>1056</v>
      </c>
      <c r="B425" s="1" t="s">
        <v>557</v>
      </c>
      <c r="C425" s="1" t="s">
        <v>141</v>
      </c>
      <c r="D425" s="1" t="str">
        <f>IF(MOD(MID(pesele__29[[#This Row],[PESEL]], 10, 1), 2) = 0, "k", "m")</f>
        <v>k</v>
      </c>
      <c r="E425" s="1" t="str">
        <f>MID(pesele__29[[#This Row],[PESEL]], 3, 2)</f>
        <v>12</v>
      </c>
      <c r="F425" s="10">
        <f>IF(pesele__29[[#This Row],[numer miesiaca]]*1 &gt; 12, pesele__29[[#This Row],[numer miesiaca]]*1-20, pesele__29[[#This Row],[numer miesiaca]]*1)</f>
        <v>12</v>
      </c>
      <c r="G425" s="1" t="str">
        <f>VLOOKUP(pesele__29[[#This Row],[miesiac]],$I$3:$J$14, 2, 0)</f>
        <v>grudzień</v>
      </c>
    </row>
    <row r="426" spans="1:7" x14ac:dyDescent="0.35">
      <c r="A426" s="1" t="s">
        <v>1057</v>
      </c>
      <c r="B426" s="1" t="s">
        <v>558</v>
      </c>
      <c r="C426" s="1" t="s">
        <v>556</v>
      </c>
      <c r="D426" s="1" t="str">
        <f>IF(MOD(MID(pesele__29[[#This Row],[PESEL]], 10, 1), 2) = 0, "k", "m")</f>
        <v>k</v>
      </c>
      <c r="E426" s="1" t="str">
        <f>MID(pesele__29[[#This Row],[PESEL]], 3, 2)</f>
        <v>12</v>
      </c>
      <c r="F426" s="10">
        <f>IF(pesele__29[[#This Row],[numer miesiaca]]*1 &gt; 12, pesele__29[[#This Row],[numer miesiaca]]*1-20, pesele__29[[#This Row],[numer miesiaca]]*1)</f>
        <v>12</v>
      </c>
      <c r="G426" s="1" t="str">
        <f>VLOOKUP(pesele__29[[#This Row],[miesiac]],$I$3:$J$14, 2, 0)</f>
        <v>grudzień</v>
      </c>
    </row>
    <row r="427" spans="1:7" x14ac:dyDescent="0.35">
      <c r="A427" s="1" t="s">
        <v>1058</v>
      </c>
      <c r="B427" s="1" t="s">
        <v>559</v>
      </c>
      <c r="C427" s="1" t="s">
        <v>162</v>
      </c>
      <c r="D427" s="1" t="str">
        <f>IF(MOD(MID(pesele__29[[#This Row],[PESEL]], 10, 1), 2) = 0, "k", "m")</f>
        <v>m</v>
      </c>
      <c r="E427" s="1" t="str">
        <f>MID(pesele__29[[#This Row],[PESEL]], 3, 2)</f>
        <v>11</v>
      </c>
      <c r="F427" s="10">
        <f>IF(pesele__29[[#This Row],[numer miesiaca]]*1 &gt; 12, pesele__29[[#This Row],[numer miesiaca]]*1-20, pesele__29[[#This Row],[numer miesiaca]]*1)</f>
        <v>11</v>
      </c>
      <c r="G427" s="1" t="str">
        <f>VLOOKUP(pesele__29[[#This Row],[miesiac]],$I$3:$J$14, 2, 0)</f>
        <v>listopad</v>
      </c>
    </row>
    <row r="428" spans="1:7" x14ac:dyDescent="0.35">
      <c r="A428" s="1" t="s">
        <v>1059</v>
      </c>
      <c r="B428" s="1" t="s">
        <v>560</v>
      </c>
      <c r="C428" s="1" t="s">
        <v>193</v>
      </c>
      <c r="D428" s="1" t="str">
        <f>IF(MOD(MID(pesele__29[[#This Row],[PESEL]], 10, 1), 2) = 0, "k", "m")</f>
        <v>k</v>
      </c>
      <c r="E428" s="1" t="str">
        <f>MID(pesele__29[[#This Row],[PESEL]], 3, 2)</f>
        <v>01</v>
      </c>
      <c r="F428" s="10">
        <f>IF(pesele__29[[#This Row],[numer miesiaca]]*1 &gt; 12, pesele__29[[#This Row],[numer miesiaca]]*1-20, pesele__29[[#This Row],[numer miesiaca]]*1)</f>
        <v>1</v>
      </c>
      <c r="G428" s="1" t="str">
        <f>VLOOKUP(pesele__29[[#This Row],[miesiac]],$I$3:$J$14, 2, 0)</f>
        <v>styczeń</v>
      </c>
    </row>
    <row r="429" spans="1:7" x14ac:dyDescent="0.35">
      <c r="A429" s="1" t="s">
        <v>1060</v>
      </c>
      <c r="B429" s="1" t="s">
        <v>561</v>
      </c>
      <c r="C429" s="1" t="s">
        <v>257</v>
      </c>
      <c r="D429" s="1" t="str">
        <f>IF(MOD(MID(pesele__29[[#This Row],[PESEL]], 10, 1), 2) = 0, "k", "m")</f>
        <v>k</v>
      </c>
      <c r="E429" s="1" t="str">
        <f>MID(pesele__29[[#This Row],[PESEL]], 3, 2)</f>
        <v>10</v>
      </c>
      <c r="F429" s="10">
        <f>IF(pesele__29[[#This Row],[numer miesiaca]]*1 &gt; 12, pesele__29[[#This Row],[numer miesiaca]]*1-20, pesele__29[[#This Row],[numer miesiaca]]*1)</f>
        <v>10</v>
      </c>
      <c r="G429" s="1" t="str">
        <f>VLOOKUP(pesele__29[[#This Row],[miesiac]],$I$3:$J$14, 2, 0)</f>
        <v>październik</v>
      </c>
    </row>
    <row r="430" spans="1:7" x14ac:dyDescent="0.35">
      <c r="A430" s="1" t="s">
        <v>1061</v>
      </c>
      <c r="B430" s="1" t="s">
        <v>136</v>
      </c>
      <c r="C430" s="1" t="s">
        <v>104</v>
      </c>
      <c r="D430" s="1" t="str">
        <f>IF(MOD(MID(pesele__29[[#This Row],[PESEL]], 10, 1), 2) = 0, "k", "m")</f>
        <v>m</v>
      </c>
      <c r="E430" s="1" t="str">
        <f>MID(pesele__29[[#This Row],[PESEL]], 3, 2)</f>
        <v>10</v>
      </c>
      <c r="F430" s="10">
        <f>IF(pesele__29[[#This Row],[numer miesiaca]]*1 &gt; 12, pesele__29[[#This Row],[numer miesiaca]]*1-20, pesele__29[[#This Row],[numer miesiaca]]*1)</f>
        <v>10</v>
      </c>
      <c r="G430" s="1" t="str">
        <f>VLOOKUP(pesele__29[[#This Row],[miesiac]],$I$3:$J$14, 2, 0)</f>
        <v>październik</v>
      </c>
    </row>
    <row r="431" spans="1:7" x14ac:dyDescent="0.35">
      <c r="A431" s="1" t="s">
        <v>1062</v>
      </c>
      <c r="B431" s="1" t="s">
        <v>562</v>
      </c>
      <c r="C431" s="1" t="s">
        <v>338</v>
      </c>
      <c r="D431" s="1" t="str">
        <f>IF(MOD(MID(pesele__29[[#This Row],[PESEL]], 10, 1), 2) = 0, "k", "m")</f>
        <v>m</v>
      </c>
      <c r="E431" s="1" t="str">
        <f>MID(pesele__29[[#This Row],[PESEL]], 3, 2)</f>
        <v>12</v>
      </c>
      <c r="F431" s="10">
        <f>IF(pesele__29[[#This Row],[numer miesiaca]]*1 &gt; 12, pesele__29[[#This Row],[numer miesiaca]]*1-20, pesele__29[[#This Row],[numer miesiaca]]*1)</f>
        <v>12</v>
      </c>
      <c r="G431" s="1" t="str">
        <f>VLOOKUP(pesele__29[[#This Row],[miesiac]],$I$3:$J$14, 2, 0)</f>
        <v>grudzień</v>
      </c>
    </row>
    <row r="432" spans="1:7" x14ac:dyDescent="0.35">
      <c r="A432" s="1" t="s">
        <v>1063</v>
      </c>
      <c r="B432" s="1" t="s">
        <v>563</v>
      </c>
      <c r="C432" s="1" t="s">
        <v>257</v>
      </c>
      <c r="D432" s="1" t="str">
        <f>IF(MOD(MID(pesele__29[[#This Row],[PESEL]], 10, 1), 2) = 0, "k", "m")</f>
        <v>k</v>
      </c>
      <c r="E432" s="1" t="str">
        <f>MID(pesele__29[[#This Row],[PESEL]], 3, 2)</f>
        <v>01</v>
      </c>
      <c r="F432" s="10">
        <f>IF(pesele__29[[#This Row],[numer miesiaca]]*1 &gt; 12, pesele__29[[#This Row],[numer miesiaca]]*1-20, pesele__29[[#This Row],[numer miesiaca]]*1)</f>
        <v>1</v>
      </c>
      <c r="G432" s="1" t="str">
        <f>VLOOKUP(pesele__29[[#This Row],[miesiac]],$I$3:$J$14, 2, 0)</f>
        <v>styczeń</v>
      </c>
    </row>
    <row r="433" spans="1:7" x14ac:dyDescent="0.35">
      <c r="A433" s="1" t="s">
        <v>1064</v>
      </c>
      <c r="B433" s="1" t="s">
        <v>564</v>
      </c>
      <c r="C433" s="1" t="s">
        <v>19</v>
      </c>
      <c r="D433" s="1" t="str">
        <f>IF(MOD(MID(pesele__29[[#This Row],[PESEL]], 10, 1), 2) = 0, "k", "m")</f>
        <v>m</v>
      </c>
      <c r="E433" s="1" t="str">
        <f>MID(pesele__29[[#This Row],[PESEL]], 3, 2)</f>
        <v>07</v>
      </c>
      <c r="F433" s="10">
        <f>IF(pesele__29[[#This Row],[numer miesiaca]]*1 &gt; 12, pesele__29[[#This Row],[numer miesiaca]]*1-20, pesele__29[[#This Row],[numer miesiaca]]*1)</f>
        <v>7</v>
      </c>
      <c r="G433" s="1" t="str">
        <f>VLOOKUP(pesele__29[[#This Row],[miesiac]],$I$3:$J$14, 2, 0)</f>
        <v>lipiec</v>
      </c>
    </row>
    <row r="434" spans="1:7" x14ac:dyDescent="0.35">
      <c r="A434" s="1" t="s">
        <v>1065</v>
      </c>
      <c r="B434" s="1" t="s">
        <v>565</v>
      </c>
      <c r="C434" s="1" t="s">
        <v>162</v>
      </c>
      <c r="D434" s="1" t="str">
        <f>IF(MOD(MID(pesele__29[[#This Row],[PESEL]], 10, 1), 2) = 0, "k", "m")</f>
        <v>m</v>
      </c>
      <c r="E434" s="1" t="str">
        <f>MID(pesele__29[[#This Row],[PESEL]], 3, 2)</f>
        <v>10</v>
      </c>
      <c r="F434" s="10">
        <f>IF(pesele__29[[#This Row],[numer miesiaca]]*1 &gt; 12, pesele__29[[#This Row],[numer miesiaca]]*1-20, pesele__29[[#This Row],[numer miesiaca]]*1)</f>
        <v>10</v>
      </c>
      <c r="G434" s="1" t="str">
        <f>VLOOKUP(pesele__29[[#This Row],[miesiac]],$I$3:$J$14, 2, 0)</f>
        <v>październik</v>
      </c>
    </row>
    <row r="435" spans="1:7" x14ac:dyDescent="0.35">
      <c r="A435" s="1" t="s">
        <v>1066</v>
      </c>
      <c r="B435" s="1" t="s">
        <v>566</v>
      </c>
      <c r="C435" s="1" t="s">
        <v>178</v>
      </c>
      <c r="D435" s="1" t="str">
        <f>IF(MOD(MID(pesele__29[[#This Row],[PESEL]], 10, 1), 2) = 0, "k", "m")</f>
        <v>k</v>
      </c>
      <c r="E435" s="1" t="str">
        <f>MID(pesele__29[[#This Row],[PESEL]], 3, 2)</f>
        <v>11</v>
      </c>
      <c r="F435" s="10">
        <f>IF(pesele__29[[#This Row],[numer miesiaca]]*1 &gt; 12, pesele__29[[#This Row],[numer miesiaca]]*1-20, pesele__29[[#This Row],[numer miesiaca]]*1)</f>
        <v>11</v>
      </c>
      <c r="G435" s="1" t="str">
        <f>VLOOKUP(pesele__29[[#This Row],[miesiac]],$I$3:$J$14, 2, 0)</f>
        <v>listopad</v>
      </c>
    </row>
    <row r="436" spans="1:7" x14ac:dyDescent="0.35">
      <c r="A436" s="1" t="s">
        <v>1067</v>
      </c>
      <c r="B436" s="1" t="s">
        <v>567</v>
      </c>
      <c r="C436" s="1" t="s">
        <v>568</v>
      </c>
      <c r="D436" s="1" t="str">
        <f>IF(MOD(MID(pesele__29[[#This Row],[PESEL]], 10, 1), 2) = 0, "k", "m")</f>
        <v>k</v>
      </c>
      <c r="E436" s="1" t="str">
        <f>MID(pesele__29[[#This Row],[PESEL]], 3, 2)</f>
        <v>08</v>
      </c>
      <c r="F436" s="10">
        <f>IF(pesele__29[[#This Row],[numer miesiaca]]*1 &gt; 12, pesele__29[[#This Row],[numer miesiaca]]*1-20, pesele__29[[#This Row],[numer miesiaca]]*1)</f>
        <v>8</v>
      </c>
      <c r="G436" s="1" t="str">
        <f>VLOOKUP(pesele__29[[#This Row],[miesiac]],$I$3:$J$14, 2, 0)</f>
        <v>sierpień</v>
      </c>
    </row>
    <row r="437" spans="1:7" x14ac:dyDescent="0.35">
      <c r="A437" s="1" t="s">
        <v>1068</v>
      </c>
      <c r="B437" s="1" t="s">
        <v>569</v>
      </c>
      <c r="C437" s="1" t="s">
        <v>162</v>
      </c>
      <c r="D437" s="1" t="str">
        <f>IF(MOD(MID(pesele__29[[#This Row],[PESEL]], 10, 1), 2) = 0, "k", "m")</f>
        <v>m</v>
      </c>
      <c r="E437" s="1" t="str">
        <f>MID(pesele__29[[#This Row],[PESEL]], 3, 2)</f>
        <v>10</v>
      </c>
      <c r="F437" s="10">
        <f>IF(pesele__29[[#This Row],[numer miesiaca]]*1 &gt; 12, pesele__29[[#This Row],[numer miesiaca]]*1-20, pesele__29[[#This Row],[numer miesiaca]]*1)</f>
        <v>10</v>
      </c>
      <c r="G437" s="1" t="str">
        <f>VLOOKUP(pesele__29[[#This Row],[miesiac]],$I$3:$J$14, 2, 0)</f>
        <v>październik</v>
      </c>
    </row>
    <row r="438" spans="1:7" x14ac:dyDescent="0.35">
      <c r="A438" s="1" t="s">
        <v>1069</v>
      </c>
      <c r="B438" s="1" t="s">
        <v>570</v>
      </c>
      <c r="C438" s="1" t="s">
        <v>164</v>
      </c>
      <c r="D438" s="1" t="str">
        <f>IF(MOD(MID(pesele__29[[#This Row],[PESEL]], 10, 1), 2) = 0, "k", "m")</f>
        <v>k</v>
      </c>
      <c r="E438" s="1" t="str">
        <f>MID(pesele__29[[#This Row],[PESEL]], 3, 2)</f>
        <v>07</v>
      </c>
      <c r="F438" s="10">
        <f>IF(pesele__29[[#This Row],[numer miesiaca]]*1 &gt; 12, pesele__29[[#This Row],[numer miesiaca]]*1-20, pesele__29[[#This Row],[numer miesiaca]]*1)</f>
        <v>7</v>
      </c>
      <c r="G438" s="1" t="str">
        <f>VLOOKUP(pesele__29[[#This Row],[miesiac]],$I$3:$J$14, 2, 0)</f>
        <v>lipiec</v>
      </c>
    </row>
    <row r="439" spans="1:7" x14ac:dyDescent="0.35">
      <c r="A439" s="1" t="s">
        <v>1070</v>
      </c>
      <c r="B439" s="1" t="s">
        <v>571</v>
      </c>
      <c r="C439" s="1" t="s">
        <v>572</v>
      </c>
      <c r="D439" s="1" t="str">
        <f>IF(MOD(MID(pesele__29[[#This Row],[PESEL]], 10, 1), 2) = 0, "k", "m")</f>
        <v>k</v>
      </c>
      <c r="E439" s="1" t="str">
        <f>MID(pesele__29[[#This Row],[PESEL]], 3, 2)</f>
        <v>04</v>
      </c>
      <c r="F439" s="10">
        <f>IF(pesele__29[[#This Row],[numer miesiaca]]*1 &gt; 12, pesele__29[[#This Row],[numer miesiaca]]*1-20, pesele__29[[#This Row],[numer miesiaca]]*1)</f>
        <v>4</v>
      </c>
      <c r="G439" s="1" t="str">
        <f>VLOOKUP(pesele__29[[#This Row],[miesiac]],$I$3:$J$14, 2, 0)</f>
        <v>kwiecień</v>
      </c>
    </row>
    <row r="440" spans="1:7" x14ac:dyDescent="0.35">
      <c r="A440" s="1" t="s">
        <v>1071</v>
      </c>
      <c r="B440" s="1" t="s">
        <v>573</v>
      </c>
      <c r="C440" s="1" t="s">
        <v>72</v>
      </c>
      <c r="D440" s="1" t="str">
        <f>IF(MOD(MID(pesele__29[[#This Row],[PESEL]], 10, 1), 2) = 0, "k", "m")</f>
        <v>k</v>
      </c>
      <c r="E440" s="1" t="str">
        <f>MID(pesele__29[[#This Row],[PESEL]], 3, 2)</f>
        <v>05</v>
      </c>
      <c r="F440" s="10">
        <f>IF(pesele__29[[#This Row],[numer miesiaca]]*1 &gt; 12, pesele__29[[#This Row],[numer miesiaca]]*1-20, pesele__29[[#This Row],[numer miesiaca]]*1)</f>
        <v>5</v>
      </c>
      <c r="G440" s="1" t="str">
        <f>VLOOKUP(pesele__29[[#This Row],[miesiac]],$I$3:$J$14, 2, 0)</f>
        <v>maj</v>
      </c>
    </row>
    <row r="441" spans="1:7" x14ac:dyDescent="0.35">
      <c r="A441" s="1" t="s">
        <v>1072</v>
      </c>
      <c r="B441" s="1" t="s">
        <v>574</v>
      </c>
      <c r="C441" s="1" t="s">
        <v>534</v>
      </c>
      <c r="D441" s="1" t="str">
        <f>IF(MOD(MID(pesele__29[[#This Row],[PESEL]], 10, 1), 2) = 0, "k", "m")</f>
        <v>m</v>
      </c>
      <c r="E441" s="1" t="str">
        <f>MID(pesele__29[[#This Row],[PESEL]], 3, 2)</f>
        <v>05</v>
      </c>
      <c r="F441" s="10">
        <f>IF(pesele__29[[#This Row],[numer miesiaca]]*1 &gt; 12, pesele__29[[#This Row],[numer miesiaca]]*1-20, pesele__29[[#This Row],[numer miesiaca]]*1)</f>
        <v>5</v>
      </c>
      <c r="G441" s="1" t="str">
        <f>VLOOKUP(pesele__29[[#This Row],[miesiac]],$I$3:$J$14, 2, 0)</f>
        <v>maj</v>
      </c>
    </row>
    <row r="442" spans="1:7" x14ac:dyDescent="0.35">
      <c r="A442" s="1" t="s">
        <v>1073</v>
      </c>
      <c r="B442" s="1" t="s">
        <v>575</v>
      </c>
      <c r="C442" s="1" t="s">
        <v>576</v>
      </c>
      <c r="D442" s="1" t="str">
        <f>IF(MOD(MID(pesele__29[[#This Row],[PESEL]], 10, 1), 2) = 0, "k", "m")</f>
        <v>k</v>
      </c>
      <c r="E442" s="1" t="str">
        <f>MID(pesele__29[[#This Row],[PESEL]], 3, 2)</f>
        <v>05</v>
      </c>
      <c r="F442" s="10">
        <f>IF(pesele__29[[#This Row],[numer miesiaca]]*1 &gt; 12, pesele__29[[#This Row],[numer miesiaca]]*1-20, pesele__29[[#This Row],[numer miesiaca]]*1)</f>
        <v>5</v>
      </c>
      <c r="G442" s="1" t="str">
        <f>VLOOKUP(pesele__29[[#This Row],[miesiac]],$I$3:$J$14, 2, 0)</f>
        <v>maj</v>
      </c>
    </row>
    <row r="443" spans="1:7" x14ac:dyDescent="0.35">
      <c r="A443" s="1" t="s">
        <v>1074</v>
      </c>
      <c r="B443" s="1" t="s">
        <v>577</v>
      </c>
      <c r="C443" s="1" t="s">
        <v>578</v>
      </c>
      <c r="D443" s="1" t="str">
        <f>IF(MOD(MID(pesele__29[[#This Row],[PESEL]], 10, 1), 2) = 0, "k", "m")</f>
        <v>k</v>
      </c>
      <c r="E443" s="1" t="str">
        <f>MID(pesele__29[[#This Row],[PESEL]], 3, 2)</f>
        <v>11</v>
      </c>
      <c r="F443" s="10">
        <f>IF(pesele__29[[#This Row],[numer miesiaca]]*1 &gt; 12, pesele__29[[#This Row],[numer miesiaca]]*1-20, pesele__29[[#This Row],[numer miesiaca]]*1)</f>
        <v>11</v>
      </c>
      <c r="G443" s="1" t="str">
        <f>VLOOKUP(pesele__29[[#This Row],[miesiac]],$I$3:$J$14, 2, 0)</f>
        <v>listopad</v>
      </c>
    </row>
    <row r="444" spans="1:7" x14ac:dyDescent="0.35">
      <c r="A444" s="1" t="s">
        <v>1075</v>
      </c>
      <c r="B444" s="1" t="s">
        <v>579</v>
      </c>
      <c r="C444" s="1" t="s">
        <v>257</v>
      </c>
      <c r="D444" s="1" t="str">
        <f>IF(MOD(MID(pesele__29[[#This Row],[PESEL]], 10, 1), 2) = 0, "k", "m")</f>
        <v>k</v>
      </c>
      <c r="E444" s="1" t="str">
        <f>MID(pesele__29[[#This Row],[PESEL]], 3, 2)</f>
        <v>03</v>
      </c>
      <c r="F444" s="10">
        <f>IF(pesele__29[[#This Row],[numer miesiaca]]*1 &gt; 12, pesele__29[[#This Row],[numer miesiaca]]*1-20, pesele__29[[#This Row],[numer miesiaca]]*1)</f>
        <v>3</v>
      </c>
      <c r="G444" s="1" t="str">
        <f>VLOOKUP(pesele__29[[#This Row],[miesiac]],$I$3:$J$14, 2, 0)</f>
        <v>marzec</v>
      </c>
    </row>
    <row r="445" spans="1:7" x14ac:dyDescent="0.35">
      <c r="A445" s="1" t="s">
        <v>1076</v>
      </c>
      <c r="B445" s="1" t="s">
        <v>580</v>
      </c>
      <c r="C445" s="1" t="s">
        <v>104</v>
      </c>
      <c r="D445" s="1" t="str">
        <f>IF(MOD(MID(pesele__29[[#This Row],[PESEL]], 10, 1), 2) = 0, "k", "m")</f>
        <v>m</v>
      </c>
      <c r="E445" s="1" t="str">
        <f>MID(pesele__29[[#This Row],[PESEL]], 3, 2)</f>
        <v>05</v>
      </c>
      <c r="F445" s="10">
        <f>IF(pesele__29[[#This Row],[numer miesiaca]]*1 &gt; 12, pesele__29[[#This Row],[numer miesiaca]]*1-20, pesele__29[[#This Row],[numer miesiaca]]*1)</f>
        <v>5</v>
      </c>
      <c r="G445" s="1" t="str">
        <f>VLOOKUP(pesele__29[[#This Row],[miesiac]],$I$3:$J$14, 2, 0)</f>
        <v>maj</v>
      </c>
    </row>
    <row r="446" spans="1:7" x14ac:dyDescent="0.35">
      <c r="A446" s="1" t="s">
        <v>1077</v>
      </c>
      <c r="B446" s="1" t="s">
        <v>581</v>
      </c>
      <c r="C446" s="1" t="s">
        <v>172</v>
      </c>
      <c r="D446" s="1" t="str">
        <f>IF(MOD(MID(pesele__29[[#This Row],[PESEL]], 10, 1), 2) = 0, "k", "m")</f>
        <v>k</v>
      </c>
      <c r="E446" s="1" t="str">
        <f>MID(pesele__29[[#This Row],[PESEL]], 3, 2)</f>
        <v>05</v>
      </c>
      <c r="F446" s="10">
        <f>IF(pesele__29[[#This Row],[numer miesiaca]]*1 &gt; 12, pesele__29[[#This Row],[numer miesiaca]]*1-20, pesele__29[[#This Row],[numer miesiaca]]*1)</f>
        <v>5</v>
      </c>
      <c r="G446" s="1" t="str">
        <f>VLOOKUP(pesele__29[[#This Row],[miesiac]],$I$3:$J$14, 2, 0)</f>
        <v>maj</v>
      </c>
    </row>
    <row r="447" spans="1:7" x14ac:dyDescent="0.35">
      <c r="A447" s="1" t="s">
        <v>1078</v>
      </c>
      <c r="B447" s="1" t="s">
        <v>582</v>
      </c>
      <c r="C447" s="1" t="s">
        <v>14</v>
      </c>
      <c r="D447" s="1" t="str">
        <f>IF(MOD(MID(pesele__29[[#This Row],[PESEL]], 10, 1), 2) = 0, "k", "m")</f>
        <v>m</v>
      </c>
      <c r="E447" s="1" t="str">
        <f>MID(pesele__29[[#This Row],[PESEL]], 3, 2)</f>
        <v>05</v>
      </c>
      <c r="F447" s="10">
        <f>IF(pesele__29[[#This Row],[numer miesiaca]]*1 &gt; 12, pesele__29[[#This Row],[numer miesiaca]]*1-20, pesele__29[[#This Row],[numer miesiaca]]*1)</f>
        <v>5</v>
      </c>
      <c r="G447" s="1" t="str">
        <f>VLOOKUP(pesele__29[[#This Row],[miesiac]],$I$3:$J$14, 2, 0)</f>
        <v>maj</v>
      </c>
    </row>
    <row r="448" spans="1:7" x14ac:dyDescent="0.35">
      <c r="A448" s="1" t="s">
        <v>1079</v>
      </c>
      <c r="B448" s="1" t="s">
        <v>583</v>
      </c>
      <c r="C448" s="1" t="s">
        <v>584</v>
      </c>
      <c r="D448" s="1" t="str">
        <f>IF(MOD(MID(pesele__29[[#This Row],[PESEL]], 10, 1), 2) = 0, "k", "m")</f>
        <v>k</v>
      </c>
      <c r="E448" s="1" t="str">
        <f>MID(pesele__29[[#This Row],[PESEL]], 3, 2)</f>
        <v>11</v>
      </c>
      <c r="F448" s="10">
        <f>IF(pesele__29[[#This Row],[numer miesiaca]]*1 &gt; 12, pesele__29[[#This Row],[numer miesiaca]]*1-20, pesele__29[[#This Row],[numer miesiaca]]*1)</f>
        <v>11</v>
      </c>
      <c r="G448" s="1" t="str">
        <f>VLOOKUP(pesele__29[[#This Row],[miesiac]],$I$3:$J$14, 2, 0)</f>
        <v>listopad</v>
      </c>
    </row>
    <row r="449" spans="1:7" x14ac:dyDescent="0.35">
      <c r="A449" s="1" t="s">
        <v>1080</v>
      </c>
      <c r="B449" s="1" t="s">
        <v>585</v>
      </c>
      <c r="C449" s="1" t="s">
        <v>166</v>
      </c>
      <c r="D449" s="1" t="str">
        <f>IF(MOD(MID(pesele__29[[#This Row],[PESEL]], 10, 1), 2) = 0, "k", "m")</f>
        <v>k</v>
      </c>
      <c r="E449" s="1" t="str">
        <f>MID(pesele__29[[#This Row],[PESEL]], 3, 2)</f>
        <v>06</v>
      </c>
      <c r="F449" s="10">
        <f>IF(pesele__29[[#This Row],[numer miesiaca]]*1 &gt; 12, pesele__29[[#This Row],[numer miesiaca]]*1-20, pesele__29[[#This Row],[numer miesiaca]]*1)</f>
        <v>6</v>
      </c>
      <c r="G449" s="1" t="str">
        <f>VLOOKUP(pesele__29[[#This Row],[miesiac]],$I$3:$J$14, 2, 0)</f>
        <v>czerwiec</v>
      </c>
    </row>
    <row r="450" spans="1:7" x14ac:dyDescent="0.35">
      <c r="A450" s="1" t="s">
        <v>1081</v>
      </c>
      <c r="B450" s="1" t="s">
        <v>570</v>
      </c>
      <c r="C450" s="1" t="s">
        <v>253</v>
      </c>
      <c r="D450" s="1" t="str">
        <f>IF(MOD(MID(pesele__29[[#This Row],[PESEL]], 10, 1), 2) = 0, "k", "m")</f>
        <v>k</v>
      </c>
      <c r="E450" s="1" t="str">
        <f>MID(pesele__29[[#This Row],[PESEL]], 3, 2)</f>
        <v>07</v>
      </c>
      <c r="F450" s="10">
        <f>IF(pesele__29[[#This Row],[numer miesiaca]]*1 &gt; 12, pesele__29[[#This Row],[numer miesiaca]]*1-20, pesele__29[[#This Row],[numer miesiaca]]*1)</f>
        <v>7</v>
      </c>
      <c r="G450" s="1" t="str">
        <f>VLOOKUP(pesele__29[[#This Row],[miesiac]],$I$3:$J$14, 2, 0)</f>
        <v>lipiec</v>
      </c>
    </row>
    <row r="451" spans="1:7" x14ac:dyDescent="0.35">
      <c r="A451" s="1" t="s">
        <v>1082</v>
      </c>
      <c r="B451" s="1" t="s">
        <v>586</v>
      </c>
      <c r="C451" s="1" t="s">
        <v>134</v>
      </c>
      <c r="D451" s="1" t="str">
        <f>IF(MOD(MID(pesele__29[[#This Row],[PESEL]], 10, 1), 2) = 0, "k", "m")</f>
        <v>k</v>
      </c>
      <c r="E451" s="1" t="str">
        <f>MID(pesele__29[[#This Row],[PESEL]], 3, 2)</f>
        <v>07</v>
      </c>
      <c r="F451" s="10">
        <f>IF(pesele__29[[#This Row],[numer miesiaca]]*1 &gt; 12, pesele__29[[#This Row],[numer miesiaca]]*1-20, pesele__29[[#This Row],[numer miesiaca]]*1)</f>
        <v>7</v>
      </c>
      <c r="G451" s="1" t="str">
        <f>VLOOKUP(pesele__29[[#This Row],[miesiac]],$I$3:$J$14, 2, 0)</f>
        <v>lipiec</v>
      </c>
    </row>
    <row r="452" spans="1:7" x14ac:dyDescent="0.35">
      <c r="A452" s="1" t="s">
        <v>1083</v>
      </c>
      <c r="B452" s="1" t="s">
        <v>587</v>
      </c>
      <c r="C452" s="1" t="s">
        <v>588</v>
      </c>
      <c r="D452" s="1" t="str">
        <f>IF(MOD(MID(pesele__29[[#This Row],[PESEL]], 10, 1), 2) = 0, "k", "m")</f>
        <v>k</v>
      </c>
      <c r="E452" s="1" t="str">
        <f>MID(pesele__29[[#This Row],[PESEL]], 3, 2)</f>
        <v>07</v>
      </c>
      <c r="F452" s="10">
        <f>IF(pesele__29[[#This Row],[numer miesiaca]]*1 &gt; 12, pesele__29[[#This Row],[numer miesiaca]]*1-20, pesele__29[[#This Row],[numer miesiaca]]*1)</f>
        <v>7</v>
      </c>
      <c r="G452" s="1" t="str">
        <f>VLOOKUP(pesele__29[[#This Row],[miesiac]],$I$3:$J$14, 2, 0)</f>
        <v>lipiec</v>
      </c>
    </row>
    <row r="453" spans="1:7" x14ac:dyDescent="0.35">
      <c r="A453" s="1" t="s">
        <v>1084</v>
      </c>
      <c r="B453" s="1" t="s">
        <v>589</v>
      </c>
      <c r="C453" s="1" t="s">
        <v>145</v>
      </c>
      <c r="D453" s="1" t="str">
        <f>IF(MOD(MID(pesele__29[[#This Row],[PESEL]], 10, 1), 2) = 0, "k", "m")</f>
        <v>k</v>
      </c>
      <c r="E453" s="1" t="str">
        <f>MID(pesele__29[[#This Row],[PESEL]], 3, 2)</f>
        <v>08</v>
      </c>
      <c r="F453" s="10">
        <f>IF(pesele__29[[#This Row],[numer miesiaca]]*1 &gt; 12, pesele__29[[#This Row],[numer miesiaca]]*1-20, pesele__29[[#This Row],[numer miesiaca]]*1)</f>
        <v>8</v>
      </c>
      <c r="G453" s="1" t="str">
        <f>VLOOKUP(pesele__29[[#This Row],[miesiac]],$I$3:$J$14, 2, 0)</f>
        <v>sierpień</v>
      </c>
    </row>
    <row r="454" spans="1:7" x14ac:dyDescent="0.35">
      <c r="A454" s="1" t="s">
        <v>1085</v>
      </c>
      <c r="B454" s="1" t="s">
        <v>590</v>
      </c>
      <c r="C454" s="1" t="s">
        <v>58</v>
      </c>
      <c r="D454" s="1" t="str">
        <f>IF(MOD(MID(pesele__29[[#This Row],[PESEL]], 10, 1), 2) = 0, "k", "m")</f>
        <v>k</v>
      </c>
      <c r="E454" s="1" t="str">
        <f>MID(pesele__29[[#This Row],[PESEL]], 3, 2)</f>
        <v>08</v>
      </c>
      <c r="F454" s="10">
        <f>IF(pesele__29[[#This Row],[numer miesiaca]]*1 &gt; 12, pesele__29[[#This Row],[numer miesiaca]]*1-20, pesele__29[[#This Row],[numer miesiaca]]*1)</f>
        <v>8</v>
      </c>
      <c r="G454" s="1" t="str">
        <f>VLOOKUP(pesele__29[[#This Row],[miesiac]],$I$3:$J$14, 2, 0)</f>
        <v>sierpień</v>
      </c>
    </row>
    <row r="455" spans="1:7" x14ac:dyDescent="0.35">
      <c r="A455" s="1" t="s">
        <v>1086</v>
      </c>
      <c r="B455" s="1" t="s">
        <v>591</v>
      </c>
      <c r="C455" s="1" t="s">
        <v>592</v>
      </c>
      <c r="D455" s="1" t="str">
        <f>IF(MOD(MID(pesele__29[[#This Row],[PESEL]], 10, 1), 2) = 0, "k", "m")</f>
        <v>m</v>
      </c>
      <c r="E455" s="1" t="str">
        <f>MID(pesele__29[[#This Row],[PESEL]], 3, 2)</f>
        <v>07</v>
      </c>
      <c r="F455" s="10">
        <f>IF(pesele__29[[#This Row],[numer miesiaca]]*1 &gt; 12, pesele__29[[#This Row],[numer miesiaca]]*1-20, pesele__29[[#This Row],[numer miesiaca]]*1)</f>
        <v>7</v>
      </c>
      <c r="G455" s="1" t="str">
        <f>VLOOKUP(pesele__29[[#This Row],[miesiac]],$I$3:$J$14, 2, 0)</f>
        <v>lipiec</v>
      </c>
    </row>
    <row r="456" spans="1:7" x14ac:dyDescent="0.35">
      <c r="A456" s="1" t="s">
        <v>1087</v>
      </c>
      <c r="B456" s="1" t="s">
        <v>593</v>
      </c>
      <c r="C456" s="1" t="s">
        <v>54</v>
      </c>
      <c r="D456" s="1" t="str">
        <f>IF(MOD(MID(pesele__29[[#This Row],[PESEL]], 10, 1), 2) = 0, "k", "m")</f>
        <v>k</v>
      </c>
      <c r="E456" s="1" t="str">
        <f>MID(pesele__29[[#This Row],[PESEL]], 3, 2)</f>
        <v>07</v>
      </c>
      <c r="F456" s="10">
        <f>IF(pesele__29[[#This Row],[numer miesiaca]]*1 &gt; 12, pesele__29[[#This Row],[numer miesiaca]]*1-20, pesele__29[[#This Row],[numer miesiaca]]*1)</f>
        <v>7</v>
      </c>
      <c r="G456" s="1" t="str">
        <f>VLOOKUP(pesele__29[[#This Row],[miesiac]],$I$3:$J$14, 2, 0)</f>
        <v>lipiec</v>
      </c>
    </row>
    <row r="457" spans="1:7" x14ac:dyDescent="0.35">
      <c r="A457" s="1" t="s">
        <v>1088</v>
      </c>
      <c r="B457" s="1" t="s">
        <v>594</v>
      </c>
      <c r="C457" s="1" t="s">
        <v>121</v>
      </c>
      <c r="D457" s="1" t="str">
        <f>IF(MOD(MID(pesele__29[[#This Row],[PESEL]], 10, 1), 2) = 0, "k", "m")</f>
        <v>k</v>
      </c>
      <c r="E457" s="1" t="str">
        <f>MID(pesele__29[[#This Row],[PESEL]], 3, 2)</f>
        <v>07</v>
      </c>
      <c r="F457" s="10">
        <f>IF(pesele__29[[#This Row],[numer miesiaca]]*1 &gt; 12, pesele__29[[#This Row],[numer miesiaca]]*1-20, pesele__29[[#This Row],[numer miesiaca]]*1)</f>
        <v>7</v>
      </c>
      <c r="G457" s="1" t="str">
        <f>VLOOKUP(pesele__29[[#This Row],[miesiac]],$I$3:$J$14, 2, 0)</f>
        <v>lipiec</v>
      </c>
    </row>
    <row r="458" spans="1:7" x14ac:dyDescent="0.35">
      <c r="A458" s="1" t="s">
        <v>1089</v>
      </c>
      <c r="B458" s="1" t="s">
        <v>595</v>
      </c>
      <c r="C458" s="1" t="s">
        <v>121</v>
      </c>
      <c r="D458" s="1" t="str">
        <f>IF(MOD(MID(pesele__29[[#This Row],[PESEL]], 10, 1), 2) = 0, "k", "m")</f>
        <v>k</v>
      </c>
      <c r="E458" s="1" t="str">
        <f>MID(pesele__29[[#This Row],[PESEL]], 3, 2)</f>
        <v>08</v>
      </c>
      <c r="F458" s="10">
        <f>IF(pesele__29[[#This Row],[numer miesiaca]]*1 &gt; 12, pesele__29[[#This Row],[numer miesiaca]]*1-20, pesele__29[[#This Row],[numer miesiaca]]*1)</f>
        <v>8</v>
      </c>
      <c r="G458" s="1" t="str">
        <f>VLOOKUP(pesele__29[[#This Row],[miesiac]],$I$3:$J$14, 2, 0)</f>
        <v>sierpień</v>
      </c>
    </row>
    <row r="459" spans="1:7" x14ac:dyDescent="0.35">
      <c r="A459" s="1" t="s">
        <v>1090</v>
      </c>
      <c r="B459" s="1" t="s">
        <v>596</v>
      </c>
      <c r="C459" s="1" t="s">
        <v>104</v>
      </c>
      <c r="D459" s="1" t="str">
        <f>IF(MOD(MID(pesele__29[[#This Row],[PESEL]], 10, 1), 2) = 0, "k", "m")</f>
        <v>m</v>
      </c>
      <c r="E459" s="1" t="str">
        <f>MID(pesele__29[[#This Row],[PESEL]], 3, 2)</f>
        <v>08</v>
      </c>
      <c r="F459" s="10">
        <f>IF(pesele__29[[#This Row],[numer miesiaca]]*1 &gt; 12, pesele__29[[#This Row],[numer miesiaca]]*1-20, pesele__29[[#This Row],[numer miesiaca]]*1)</f>
        <v>8</v>
      </c>
      <c r="G459" s="1" t="str">
        <f>VLOOKUP(pesele__29[[#This Row],[miesiac]],$I$3:$J$14, 2, 0)</f>
        <v>sierpień</v>
      </c>
    </row>
    <row r="460" spans="1:7" x14ac:dyDescent="0.35">
      <c r="A460" s="1" t="s">
        <v>1091</v>
      </c>
      <c r="B460" s="1" t="s">
        <v>597</v>
      </c>
      <c r="C460" s="1" t="s">
        <v>46</v>
      </c>
      <c r="D460" s="1" t="str">
        <f>IF(MOD(MID(pesele__29[[#This Row],[PESEL]], 10, 1), 2) = 0, "k", "m")</f>
        <v>k</v>
      </c>
      <c r="E460" s="1" t="str">
        <f>MID(pesele__29[[#This Row],[PESEL]], 3, 2)</f>
        <v>08</v>
      </c>
      <c r="F460" s="10">
        <f>IF(pesele__29[[#This Row],[numer miesiaca]]*1 &gt; 12, pesele__29[[#This Row],[numer miesiaca]]*1-20, pesele__29[[#This Row],[numer miesiaca]]*1)</f>
        <v>8</v>
      </c>
      <c r="G460" s="1" t="str">
        <f>VLOOKUP(pesele__29[[#This Row],[miesiac]],$I$3:$J$14, 2, 0)</f>
        <v>sierpień</v>
      </c>
    </row>
    <row r="461" spans="1:7" x14ac:dyDescent="0.35">
      <c r="A461" s="1" t="s">
        <v>1092</v>
      </c>
      <c r="B461" s="1" t="s">
        <v>598</v>
      </c>
      <c r="C461" s="1" t="s">
        <v>139</v>
      </c>
      <c r="D461" s="1" t="str">
        <f>IF(MOD(MID(pesele__29[[#This Row],[PESEL]], 10, 1), 2) = 0, "k", "m")</f>
        <v>m</v>
      </c>
      <c r="E461" s="1" t="str">
        <f>MID(pesele__29[[#This Row],[PESEL]], 3, 2)</f>
        <v>10</v>
      </c>
      <c r="F461" s="10">
        <f>IF(pesele__29[[#This Row],[numer miesiaca]]*1 &gt; 12, pesele__29[[#This Row],[numer miesiaca]]*1-20, pesele__29[[#This Row],[numer miesiaca]]*1)</f>
        <v>10</v>
      </c>
      <c r="G461" s="1" t="str">
        <f>VLOOKUP(pesele__29[[#This Row],[miesiac]],$I$3:$J$14, 2, 0)</f>
        <v>październik</v>
      </c>
    </row>
    <row r="462" spans="1:7" x14ac:dyDescent="0.35">
      <c r="A462" s="1" t="s">
        <v>1093</v>
      </c>
      <c r="B462" s="1" t="s">
        <v>599</v>
      </c>
      <c r="C462" s="1" t="s">
        <v>257</v>
      </c>
      <c r="D462" s="1" t="str">
        <f>IF(MOD(MID(pesele__29[[#This Row],[PESEL]], 10, 1), 2) = 0, "k", "m")</f>
        <v>k</v>
      </c>
      <c r="E462" s="1" t="str">
        <f>MID(pesele__29[[#This Row],[PESEL]], 3, 2)</f>
        <v>11</v>
      </c>
      <c r="F462" s="10">
        <f>IF(pesele__29[[#This Row],[numer miesiaca]]*1 &gt; 12, pesele__29[[#This Row],[numer miesiaca]]*1-20, pesele__29[[#This Row],[numer miesiaca]]*1)</f>
        <v>11</v>
      </c>
      <c r="G462" s="1" t="str">
        <f>VLOOKUP(pesele__29[[#This Row],[miesiac]],$I$3:$J$14, 2, 0)</f>
        <v>listopad</v>
      </c>
    </row>
    <row r="463" spans="1:7" x14ac:dyDescent="0.35">
      <c r="A463" s="1" t="s">
        <v>1094</v>
      </c>
      <c r="B463" s="1" t="s">
        <v>600</v>
      </c>
      <c r="C463" s="1" t="s">
        <v>58</v>
      </c>
      <c r="D463" s="1" t="str">
        <f>IF(MOD(MID(pesele__29[[#This Row],[PESEL]], 10, 1), 2) = 0, "k", "m")</f>
        <v>k</v>
      </c>
      <c r="E463" s="1" t="str">
        <f>MID(pesele__29[[#This Row],[PESEL]], 3, 2)</f>
        <v>12</v>
      </c>
      <c r="F463" s="10">
        <f>IF(pesele__29[[#This Row],[numer miesiaca]]*1 &gt; 12, pesele__29[[#This Row],[numer miesiaca]]*1-20, pesele__29[[#This Row],[numer miesiaca]]*1)</f>
        <v>12</v>
      </c>
      <c r="G463" s="1" t="str">
        <f>VLOOKUP(pesele__29[[#This Row],[miesiac]],$I$3:$J$14, 2, 0)</f>
        <v>grudzień</v>
      </c>
    </row>
    <row r="464" spans="1:7" x14ac:dyDescent="0.35">
      <c r="A464" s="1" t="s">
        <v>1095</v>
      </c>
      <c r="B464" s="1" t="s">
        <v>601</v>
      </c>
      <c r="C464" s="1" t="s">
        <v>93</v>
      </c>
      <c r="D464" s="1" t="str">
        <f>IF(MOD(MID(pesele__29[[#This Row],[PESEL]], 10, 1), 2) = 0, "k", "m")</f>
        <v>k</v>
      </c>
      <c r="E464" s="1" t="str">
        <f>MID(pesele__29[[#This Row],[PESEL]], 3, 2)</f>
        <v>01</v>
      </c>
      <c r="F464" s="10">
        <f>IF(pesele__29[[#This Row],[numer miesiaca]]*1 &gt; 12, pesele__29[[#This Row],[numer miesiaca]]*1-20, pesele__29[[#This Row],[numer miesiaca]]*1)</f>
        <v>1</v>
      </c>
      <c r="G464" s="1" t="str">
        <f>VLOOKUP(pesele__29[[#This Row],[miesiac]],$I$3:$J$14, 2, 0)</f>
        <v>styczeń</v>
      </c>
    </row>
    <row r="465" spans="1:7" x14ac:dyDescent="0.35">
      <c r="A465" s="1" t="s">
        <v>1096</v>
      </c>
      <c r="B465" s="1" t="s">
        <v>602</v>
      </c>
      <c r="C465" s="1" t="s">
        <v>90</v>
      </c>
      <c r="D465" s="1" t="str">
        <f>IF(MOD(MID(pesele__29[[#This Row],[PESEL]], 10, 1), 2) = 0, "k", "m")</f>
        <v>k</v>
      </c>
      <c r="E465" s="1" t="str">
        <f>MID(pesele__29[[#This Row],[PESEL]], 3, 2)</f>
        <v>01</v>
      </c>
      <c r="F465" s="10">
        <f>IF(pesele__29[[#This Row],[numer miesiaca]]*1 &gt; 12, pesele__29[[#This Row],[numer miesiaca]]*1-20, pesele__29[[#This Row],[numer miesiaca]]*1)</f>
        <v>1</v>
      </c>
      <c r="G465" s="1" t="str">
        <f>VLOOKUP(pesele__29[[#This Row],[miesiac]],$I$3:$J$14, 2, 0)</f>
        <v>styczeń</v>
      </c>
    </row>
    <row r="466" spans="1:7" x14ac:dyDescent="0.35">
      <c r="A466" s="1" t="s">
        <v>1097</v>
      </c>
      <c r="B466" s="1" t="s">
        <v>603</v>
      </c>
      <c r="C466" s="1" t="s">
        <v>37</v>
      </c>
      <c r="D466" s="1" t="str">
        <f>IF(MOD(MID(pesele__29[[#This Row],[PESEL]], 10, 1), 2) = 0, "k", "m")</f>
        <v>k</v>
      </c>
      <c r="E466" s="1" t="str">
        <f>MID(pesele__29[[#This Row],[PESEL]], 3, 2)</f>
        <v>01</v>
      </c>
      <c r="F466" s="10">
        <f>IF(pesele__29[[#This Row],[numer miesiaca]]*1 &gt; 12, pesele__29[[#This Row],[numer miesiaca]]*1-20, pesele__29[[#This Row],[numer miesiaca]]*1)</f>
        <v>1</v>
      </c>
      <c r="G466" s="1" t="str">
        <f>VLOOKUP(pesele__29[[#This Row],[miesiac]],$I$3:$J$14, 2, 0)</f>
        <v>styczeń</v>
      </c>
    </row>
    <row r="467" spans="1:7" x14ac:dyDescent="0.35">
      <c r="A467" s="1" t="s">
        <v>1098</v>
      </c>
      <c r="B467" s="1" t="s">
        <v>604</v>
      </c>
      <c r="C467" s="1" t="s">
        <v>162</v>
      </c>
      <c r="D467" s="1" t="str">
        <f>IF(MOD(MID(pesele__29[[#This Row],[PESEL]], 10, 1), 2) = 0, "k", "m")</f>
        <v>m</v>
      </c>
      <c r="E467" s="1" t="str">
        <f>MID(pesele__29[[#This Row],[PESEL]], 3, 2)</f>
        <v>01</v>
      </c>
      <c r="F467" s="10">
        <f>IF(pesele__29[[#This Row],[numer miesiaca]]*1 &gt; 12, pesele__29[[#This Row],[numer miesiaca]]*1-20, pesele__29[[#This Row],[numer miesiaca]]*1)</f>
        <v>1</v>
      </c>
      <c r="G467" s="1" t="str">
        <f>VLOOKUP(pesele__29[[#This Row],[miesiac]],$I$3:$J$14, 2, 0)</f>
        <v>styczeń</v>
      </c>
    </row>
    <row r="468" spans="1:7" x14ac:dyDescent="0.35">
      <c r="A468" s="1" t="s">
        <v>1099</v>
      </c>
      <c r="B468" s="1" t="s">
        <v>605</v>
      </c>
      <c r="C468" s="1" t="s">
        <v>78</v>
      </c>
      <c r="D468" s="1" t="str">
        <f>IF(MOD(MID(pesele__29[[#This Row],[PESEL]], 10, 1), 2) = 0, "k", "m")</f>
        <v>m</v>
      </c>
      <c r="E468" s="1" t="str">
        <f>MID(pesele__29[[#This Row],[PESEL]], 3, 2)</f>
        <v>01</v>
      </c>
      <c r="F468" s="10">
        <f>IF(pesele__29[[#This Row],[numer miesiaca]]*1 &gt; 12, pesele__29[[#This Row],[numer miesiaca]]*1-20, pesele__29[[#This Row],[numer miesiaca]]*1)</f>
        <v>1</v>
      </c>
      <c r="G468" s="1" t="str">
        <f>VLOOKUP(pesele__29[[#This Row],[miesiac]],$I$3:$J$14, 2, 0)</f>
        <v>styczeń</v>
      </c>
    </row>
    <row r="469" spans="1:7" x14ac:dyDescent="0.35">
      <c r="A469" s="1" t="s">
        <v>1100</v>
      </c>
      <c r="B469" s="1" t="s">
        <v>606</v>
      </c>
      <c r="C469" s="1" t="s">
        <v>104</v>
      </c>
      <c r="D469" s="1" t="str">
        <f>IF(MOD(MID(pesele__29[[#This Row],[PESEL]], 10, 1), 2) = 0, "k", "m")</f>
        <v>m</v>
      </c>
      <c r="E469" s="1" t="str">
        <f>MID(pesele__29[[#This Row],[PESEL]], 3, 2)</f>
        <v>02</v>
      </c>
      <c r="F469" s="10">
        <f>IF(pesele__29[[#This Row],[numer miesiaca]]*1 &gt; 12, pesele__29[[#This Row],[numer miesiaca]]*1-20, pesele__29[[#This Row],[numer miesiaca]]*1)</f>
        <v>2</v>
      </c>
      <c r="G469" s="1" t="str">
        <f>VLOOKUP(pesele__29[[#This Row],[miesiac]],$I$3:$J$14, 2, 0)</f>
        <v xml:space="preserve">luty </v>
      </c>
    </row>
    <row r="470" spans="1:7" x14ac:dyDescent="0.35">
      <c r="A470" s="1" t="s">
        <v>1101</v>
      </c>
      <c r="B470" s="1" t="s">
        <v>607</v>
      </c>
      <c r="C470" s="1" t="s">
        <v>78</v>
      </c>
      <c r="D470" s="1" t="str">
        <f>IF(MOD(MID(pesele__29[[#This Row],[PESEL]], 10, 1), 2) = 0, "k", "m")</f>
        <v>m</v>
      </c>
      <c r="E470" s="1" t="str">
        <f>MID(pesele__29[[#This Row],[PESEL]], 3, 2)</f>
        <v>02</v>
      </c>
      <c r="F470" s="10">
        <f>IF(pesele__29[[#This Row],[numer miesiaca]]*1 &gt; 12, pesele__29[[#This Row],[numer miesiaca]]*1-20, pesele__29[[#This Row],[numer miesiaca]]*1)</f>
        <v>2</v>
      </c>
      <c r="G470" s="1" t="str">
        <f>VLOOKUP(pesele__29[[#This Row],[miesiac]],$I$3:$J$14, 2, 0)</f>
        <v xml:space="preserve">luty </v>
      </c>
    </row>
    <row r="471" spans="1:7" x14ac:dyDescent="0.35">
      <c r="A471" s="1" t="s">
        <v>1102</v>
      </c>
      <c r="B471" s="1" t="s">
        <v>79</v>
      </c>
      <c r="C471" s="1" t="s">
        <v>139</v>
      </c>
      <c r="D471" s="1" t="str">
        <f>IF(MOD(MID(pesele__29[[#This Row],[PESEL]], 10, 1), 2) = 0, "k", "m")</f>
        <v>m</v>
      </c>
      <c r="E471" s="1" t="str">
        <f>MID(pesele__29[[#This Row],[PESEL]], 3, 2)</f>
        <v>02</v>
      </c>
      <c r="F471" s="10">
        <f>IF(pesele__29[[#This Row],[numer miesiaca]]*1 &gt; 12, pesele__29[[#This Row],[numer miesiaca]]*1-20, pesele__29[[#This Row],[numer miesiaca]]*1)</f>
        <v>2</v>
      </c>
      <c r="G471" s="1" t="str">
        <f>VLOOKUP(pesele__29[[#This Row],[miesiac]],$I$3:$J$14, 2, 0)</f>
        <v xml:space="preserve">luty </v>
      </c>
    </row>
    <row r="472" spans="1:7" x14ac:dyDescent="0.35">
      <c r="A472" s="1" t="s">
        <v>1103</v>
      </c>
      <c r="B472" s="1" t="s">
        <v>608</v>
      </c>
      <c r="C472" s="1" t="s">
        <v>42</v>
      </c>
      <c r="D472" s="1" t="str">
        <f>IF(MOD(MID(pesele__29[[#This Row],[PESEL]], 10, 1), 2) = 0, "k", "m")</f>
        <v>m</v>
      </c>
      <c r="E472" s="1" t="str">
        <f>MID(pesele__29[[#This Row],[PESEL]], 3, 2)</f>
        <v>02</v>
      </c>
      <c r="F472" s="10">
        <f>IF(pesele__29[[#This Row],[numer miesiaca]]*1 &gt; 12, pesele__29[[#This Row],[numer miesiaca]]*1-20, pesele__29[[#This Row],[numer miesiaca]]*1)</f>
        <v>2</v>
      </c>
      <c r="G472" s="1" t="str">
        <f>VLOOKUP(pesele__29[[#This Row],[miesiac]],$I$3:$J$14, 2, 0)</f>
        <v xml:space="preserve">luty </v>
      </c>
    </row>
    <row r="473" spans="1:7" x14ac:dyDescent="0.35">
      <c r="A473" s="1" t="s">
        <v>1104</v>
      </c>
      <c r="B473" s="1" t="s">
        <v>609</v>
      </c>
      <c r="C473" s="1" t="s">
        <v>12</v>
      </c>
      <c r="D473" s="1" t="str">
        <f>IF(MOD(MID(pesele__29[[#This Row],[PESEL]], 10, 1), 2) = 0, "k", "m")</f>
        <v>m</v>
      </c>
      <c r="E473" s="1" t="str">
        <f>MID(pesele__29[[#This Row],[PESEL]], 3, 2)</f>
        <v>03</v>
      </c>
      <c r="F473" s="10">
        <f>IF(pesele__29[[#This Row],[numer miesiaca]]*1 &gt; 12, pesele__29[[#This Row],[numer miesiaca]]*1-20, pesele__29[[#This Row],[numer miesiaca]]*1)</f>
        <v>3</v>
      </c>
      <c r="G473" s="1" t="str">
        <f>VLOOKUP(pesele__29[[#This Row],[miesiac]],$I$3:$J$14, 2, 0)</f>
        <v>marzec</v>
      </c>
    </row>
    <row r="474" spans="1:7" x14ac:dyDescent="0.35">
      <c r="A474" s="1" t="s">
        <v>1105</v>
      </c>
      <c r="B474" s="1" t="s">
        <v>610</v>
      </c>
      <c r="C474" s="1" t="s">
        <v>611</v>
      </c>
      <c r="D474" s="1" t="str">
        <f>IF(MOD(MID(pesele__29[[#This Row],[PESEL]], 10, 1), 2) = 0, "k", "m")</f>
        <v>k</v>
      </c>
      <c r="E474" s="1" t="str">
        <f>MID(pesele__29[[#This Row],[PESEL]], 3, 2)</f>
        <v>04</v>
      </c>
      <c r="F474" s="10">
        <f>IF(pesele__29[[#This Row],[numer miesiaca]]*1 &gt; 12, pesele__29[[#This Row],[numer miesiaca]]*1-20, pesele__29[[#This Row],[numer miesiaca]]*1)</f>
        <v>4</v>
      </c>
      <c r="G474" s="1" t="str">
        <f>VLOOKUP(pesele__29[[#This Row],[miesiac]],$I$3:$J$14, 2, 0)</f>
        <v>kwiecień</v>
      </c>
    </row>
    <row r="475" spans="1:7" x14ac:dyDescent="0.35">
      <c r="A475" s="1" t="s">
        <v>1106</v>
      </c>
      <c r="B475" s="1" t="s">
        <v>612</v>
      </c>
      <c r="C475" s="1" t="s">
        <v>262</v>
      </c>
      <c r="D475" s="1" t="str">
        <f>IF(MOD(MID(pesele__29[[#This Row],[PESEL]], 10, 1), 2) = 0, "k", "m")</f>
        <v>k</v>
      </c>
      <c r="E475" s="1" t="str">
        <f>MID(pesele__29[[#This Row],[PESEL]], 3, 2)</f>
        <v>04</v>
      </c>
      <c r="F475" s="10">
        <f>IF(pesele__29[[#This Row],[numer miesiaca]]*1 &gt; 12, pesele__29[[#This Row],[numer miesiaca]]*1-20, pesele__29[[#This Row],[numer miesiaca]]*1)</f>
        <v>4</v>
      </c>
      <c r="G475" s="1" t="str">
        <f>VLOOKUP(pesele__29[[#This Row],[miesiac]],$I$3:$J$14, 2, 0)</f>
        <v>kwiecień</v>
      </c>
    </row>
    <row r="476" spans="1:7" x14ac:dyDescent="0.35">
      <c r="A476" s="1" t="s">
        <v>1107</v>
      </c>
      <c r="B476" s="1" t="s">
        <v>613</v>
      </c>
      <c r="C476" s="1" t="s">
        <v>172</v>
      </c>
      <c r="D476" s="1" t="str">
        <f>IF(MOD(MID(pesele__29[[#This Row],[PESEL]], 10, 1), 2) = 0, "k", "m")</f>
        <v>k</v>
      </c>
      <c r="E476" s="1" t="str">
        <f>MID(pesele__29[[#This Row],[PESEL]], 3, 2)</f>
        <v>04</v>
      </c>
      <c r="F476" s="10">
        <f>IF(pesele__29[[#This Row],[numer miesiaca]]*1 &gt; 12, pesele__29[[#This Row],[numer miesiaca]]*1-20, pesele__29[[#This Row],[numer miesiaca]]*1)</f>
        <v>4</v>
      </c>
      <c r="G476" s="1" t="str">
        <f>VLOOKUP(pesele__29[[#This Row],[miesiac]],$I$3:$J$14, 2, 0)</f>
        <v>kwiecień</v>
      </c>
    </row>
    <row r="477" spans="1:7" x14ac:dyDescent="0.35">
      <c r="A477" s="1" t="s">
        <v>1108</v>
      </c>
      <c r="B477" s="1" t="s">
        <v>614</v>
      </c>
      <c r="C477" s="1" t="s">
        <v>17</v>
      </c>
      <c r="D477" s="1" t="str">
        <f>IF(MOD(MID(pesele__29[[#This Row],[PESEL]], 10, 1), 2) = 0, "k", "m")</f>
        <v>m</v>
      </c>
      <c r="E477" s="1" t="str">
        <f>MID(pesele__29[[#This Row],[PESEL]], 3, 2)</f>
        <v>04</v>
      </c>
      <c r="F477" s="10">
        <f>IF(pesele__29[[#This Row],[numer miesiaca]]*1 &gt; 12, pesele__29[[#This Row],[numer miesiaca]]*1-20, pesele__29[[#This Row],[numer miesiaca]]*1)</f>
        <v>4</v>
      </c>
      <c r="G477" s="1" t="str">
        <f>VLOOKUP(pesele__29[[#This Row],[miesiac]],$I$3:$J$14, 2, 0)</f>
        <v>kwiecień</v>
      </c>
    </row>
    <row r="478" spans="1:7" x14ac:dyDescent="0.35">
      <c r="A478" s="1" t="s">
        <v>1109</v>
      </c>
      <c r="B478" s="1" t="s">
        <v>615</v>
      </c>
      <c r="C478" s="1" t="s">
        <v>137</v>
      </c>
      <c r="D478" s="1" t="str">
        <f>IF(MOD(MID(pesele__29[[#This Row],[PESEL]], 10, 1), 2) = 0, "k", "m")</f>
        <v>m</v>
      </c>
      <c r="E478" s="1" t="str">
        <f>MID(pesele__29[[#This Row],[PESEL]], 3, 2)</f>
        <v>04</v>
      </c>
      <c r="F478" s="10">
        <f>IF(pesele__29[[#This Row],[numer miesiaca]]*1 &gt; 12, pesele__29[[#This Row],[numer miesiaca]]*1-20, pesele__29[[#This Row],[numer miesiaca]]*1)</f>
        <v>4</v>
      </c>
      <c r="G478" s="1" t="str">
        <f>VLOOKUP(pesele__29[[#This Row],[miesiac]],$I$3:$J$14, 2, 0)</f>
        <v>kwiecień</v>
      </c>
    </row>
    <row r="479" spans="1:7" x14ac:dyDescent="0.35">
      <c r="A479" s="1" t="s">
        <v>1110</v>
      </c>
      <c r="B479" s="1" t="s">
        <v>616</v>
      </c>
      <c r="C479" s="1" t="s">
        <v>617</v>
      </c>
      <c r="D479" s="1" t="str">
        <f>IF(MOD(MID(pesele__29[[#This Row],[PESEL]], 10, 1), 2) = 0, "k", "m")</f>
        <v>m</v>
      </c>
      <c r="E479" s="1" t="str">
        <f>MID(pesele__29[[#This Row],[PESEL]], 3, 2)</f>
        <v>04</v>
      </c>
      <c r="F479" s="10">
        <f>IF(pesele__29[[#This Row],[numer miesiaca]]*1 &gt; 12, pesele__29[[#This Row],[numer miesiaca]]*1-20, pesele__29[[#This Row],[numer miesiaca]]*1)</f>
        <v>4</v>
      </c>
      <c r="G479" s="1" t="str">
        <f>VLOOKUP(pesele__29[[#This Row],[miesiac]],$I$3:$J$14, 2, 0)</f>
        <v>kwiecień</v>
      </c>
    </row>
    <row r="480" spans="1:7" x14ac:dyDescent="0.35">
      <c r="A480" s="1" t="s">
        <v>1111</v>
      </c>
      <c r="B480" s="1" t="s">
        <v>618</v>
      </c>
      <c r="C480" s="1" t="s">
        <v>104</v>
      </c>
      <c r="D480" s="1" t="str">
        <f>IF(MOD(MID(pesele__29[[#This Row],[PESEL]], 10, 1), 2) = 0, "k", "m")</f>
        <v>m</v>
      </c>
      <c r="E480" s="1" t="str">
        <f>MID(pesele__29[[#This Row],[PESEL]], 3, 2)</f>
        <v>04</v>
      </c>
      <c r="F480" s="10">
        <f>IF(pesele__29[[#This Row],[numer miesiaca]]*1 &gt; 12, pesele__29[[#This Row],[numer miesiaca]]*1-20, pesele__29[[#This Row],[numer miesiaca]]*1)</f>
        <v>4</v>
      </c>
      <c r="G480" s="1" t="str">
        <f>VLOOKUP(pesele__29[[#This Row],[miesiac]],$I$3:$J$14, 2, 0)</f>
        <v>kwiecień</v>
      </c>
    </row>
    <row r="481" spans="1:7" x14ac:dyDescent="0.35">
      <c r="A481" s="1" t="s">
        <v>1112</v>
      </c>
      <c r="B481" s="1" t="s">
        <v>619</v>
      </c>
      <c r="C481" s="1" t="s">
        <v>87</v>
      </c>
      <c r="D481" s="1" t="str">
        <f>IF(MOD(MID(pesele__29[[#This Row],[PESEL]], 10, 1), 2) = 0, "k", "m")</f>
        <v>k</v>
      </c>
      <c r="E481" s="1" t="str">
        <f>MID(pesele__29[[#This Row],[PESEL]], 3, 2)</f>
        <v>05</v>
      </c>
      <c r="F481" s="10">
        <f>IF(pesele__29[[#This Row],[numer miesiaca]]*1 &gt; 12, pesele__29[[#This Row],[numer miesiaca]]*1-20, pesele__29[[#This Row],[numer miesiaca]]*1)</f>
        <v>5</v>
      </c>
      <c r="G481" s="1" t="str">
        <f>VLOOKUP(pesele__29[[#This Row],[miesiac]],$I$3:$J$14, 2, 0)</f>
        <v>maj</v>
      </c>
    </row>
    <row r="482" spans="1:7" x14ac:dyDescent="0.35">
      <c r="A482" s="1" t="s">
        <v>1113</v>
      </c>
      <c r="B482" s="1" t="s">
        <v>620</v>
      </c>
      <c r="C482" s="1" t="s">
        <v>180</v>
      </c>
      <c r="D482" s="1" t="str">
        <f>IF(MOD(MID(pesele__29[[#This Row],[PESEL]], 10, 1), 2) = 0, "k", "m")</f>
        <v>m</v>
      </c>
      <c r="E482" s="1" t="str">
        <f>MID(pesele__29[[#This Row],[PESEL]], 3, 2)</f>
        <v>05</v>
      </c>
      <c r="F482" s="10">
        <f>IF(pesele__29[[#This Row],[numer miesiaca]]*1 &gt; 12, pesele__29[[#This Row],[numer miesiaca]]*1-20, pesele__29[[#This Row],[numer miesiaca]]*1)</f>
        <v>5</v>
      </c>
      <c r="G482" s="1" t="str">
        <f>VLOOKUP(pesele__29[[#This Row],[miesiac]],$I$3:$J$14, 2, 0)</f>
        <v>maj</v>
      </c>
    </row>
    <row r="483" spans="1:7" x14ac:dyDescent="0.35">
      <c r="A483" s="1" t="s">
        <v>1114</v>
      </c>
      <c r="B483" s="1" t="s">
        <v>621</v>
      </c>
      <c r="C483" s="1" t="s">
        <v>364</v>
      </c>
      <c r="D483" s="1" t="str">
        <f>IF(MOD(MID(pesele__29[[#This Row],[PESEL]], 10, 1), 2) = 0, "k", "m")</f>
        <v>k</v>
      </c>
      <c r="E483" s="1" t="str">
        <f>MID(pesele__29[[#This Row],[PESEL]], 3, 2)</f>
        <v>06</v>
      </c>
      <c r="F483" s="10">
        <f>IF(pesele__29[[#This Row],[numer miesiaca]]*1 &gt; 12, pesele__29[[#This Row],[numer miesiaca]]*1-20, pesele__29[[#This Row],[numer miesiaca]]*1)</f>
        <v>6</v>
      </c>
      <c r="G483" s="1" t="str">
        <f>VLOOKUP(pesele__29[[#This Row],[miesiac]],$I$3:$J$14, 2, 0)</f>
        <v>czerwiec</v>
      </c>
    </row>
    <row r="484" spans="1:7" x14ac:dyDescent="0.35">
      <c r="A484" s="1" t="s">
        <v>1115</v>
      </c>
      <c r="B484" s="1" t="s">
        <v>622</v>
      </c>
      <c r="C484" s="1" t="s">
        <v>58</v>
      </c>
      <c r="D484" s="1" t="str">
        <f>IF(MOD(MID(pesele__29[[#This Row],[PESEL]], 10, 1), 2) = 0, "k", "m")</f>
        <v>k</v>
      </c>
      <c r="E484" s="1" t="str">
        <f>MID(pesele__29[[#This Row],[PESEL]], 3, 2)</f>
        <v>08</v>
      </c>
      <c r="F484" s="10">
        <f>IF(pesele__29[[#This Row],[numer miesiaca]]*1 &gt; 12, pesele__29[[#This Row],[numer miesiaca]]*1-20, pesele__29[[#This Row],[numer miesiaca]]*1)</f>
        <v>8</v>
      </c>
      <c r="G484" s="1" t="str">
        <f>VLOOKUP(pesele__29[[#This Row],[miesiac]],$I$3:$J$14, 2, 0)</f>
        <v>sierpień</v>
      </c>
    </row>
    <row r="485" spans="1:7" x14ac:dyDescent="0.35">
      <c r="A485" s="1" t="s">
        <v>1116</v>
      </c>
      <c r="B485" s="1" t="s">
        <v>623</v>
      </c>
      <c r="C485" s="1" t="s">
        <v>33</v>
      </c>
      <c r="D485" s="1" t="str">
        <f>IF(MOD(MID(pesele__29[[#This Row],[PESEL]], 10, 1), 2) = 0, "k", "m")</f>
        <v>m</v>
      </c>
      <c r="E485" s="1" t="str">
        <f>MID(pesele__29[[#This Row],[PESEL]], 3, 2)</f>
        <v>08</v>
      </c>
      <c r="F485" s="10">
        <f>IF(pesele__29[[#This Row],[numer miesiaca]]*1 &gt; 12, pesele__29[[#This Row],[numer miesiaca]]*1-20, pesele__29[[#This Row],[numer miesiaca]]*1)</f>
        <v>8</v>
      </c>
      <c r="G485" s="1" t="str">
        <f>VLOOKUP(pesele__29[[#This Row],[miesiac]],$I$3:$J$14, 2, 0)</f>
        <v>sierpień</v>
      </c>
    </row>
    <row r="486" spans="1:7" x14ac:dyDescent="0.35">
      <c r="A486" s="1" t="s">
        <v>1117</v>
      </c>
      <c r="B486" s="1" t="s">
        <v>348</v>
      </c>
      <c r="C486" s="1" t="s">
        <v>139</v>
      </c>
      <c r="D486" s="1" t="str">
        <f>IF(MOD(MID(pesele__29[[#This Row],[PESEL]], 10, 1), 2) = 0, "k", "m")</f>
        <v>m</v>
      </c>
      <c r="E486" s="1" t="str">
        <f>MID(pesele__29[[#This Row],[PESEL]], 3, 2)</f>
        <v>08</v>
      </c>
      <c r="F486" s="10">
        <f>IF(pesele__29[[#This Row],[numer miesiaca]]*1 &gt; 12, pesele__29[[#This Row],[numer miesiaca]]*1-20, pesele__29[[#This Row],[numer miesiaca]]*1)</f>
        <v>8</v>
      </c>
      <c r="G486" s="1" t="str">
        <f>VLOOKUP(pesele__29[[#This Row],[miesiac]],$I$3:$J$14, 2, 0)</f>
        <v>sierpień</v>
      </c>
    </row>
    <row r="487" spans="1:7" x14ac:dyDescent="0.35">
      <c r="A487" s="1" t="s">
        <v>1118</v>
      </c>
      <c r="B487" s="1" t="s">
        <v>624</v>
      </c>
      <c r="C487" s="1" t="s">
        <v>625</v>
      </c>
      <c r="D487" s="1" t="str">
        <f>IF(MOD(MID(pesele__29[[#This Row],[PESEL]], 10, 1), 2) = 0, "k", "m")</f>
        <v>m</v>
      </c>
      <c r="E487" s="1" t="str">
        <f>MID(pesele__29[[#This Row],[PESEL]], 3, 2)</f>
        <v>09</v>
      </c>
      <c r="F487" s="10">
        <f>IF(pesele__29[[#This Row],[numer miesiaca]]*1 &gt; 12, pesele__29[[#This Row],[numer miesiaca]]*1-20, pesele__29[[#This Row],[numer miesiaca]]*1)</f>
        <v>9</v>
      </c>
      <c r="G487" s="1" t="str">
        <f>VLOOKUP(pesele__29[[#This Row],[miesiac]],$I$3:$J$14, 2, 0)</f>
        <v>wrzesień</v>
      </c>
    </row>
    <row r="488" spans="1:7" x14ac:dyDescent="0.35">
      <c r="A488" s="1" t="s">
        <v>1119</v>
      </c>
      <c r="B488" s="1" t="s">
        <v>626</v>
      </c>
      <c r="C488" s="1" t="s">
        <v>24</v>
      </c>
      <c r="D488" s="1" t="str">
        <f>IF(MOD(MID(pesele__29[[#This Row],[PESEL]], 10, 1), 2) = 0, "k", "m")</f>
        <v>m</v>
      </c>
      <c r="E488" s="1" t="str">
        <f>MID(pesele__29[[#This Row],[PESEL]], 3, 2)</f>
        <v>10</v>
      </c>
      <c r="F488" s="10">
        <f>IF(pesele__29[[#This Row],[numer miesiaca]]*1 &gt; 12, pesele__29[[#This Row],[numer miesiaca]]*1-20, pesele__29[[#This Row],[numer miesiaca]]*1)</f>
        <v>10</v>
      </c>
      <c r="G488" s="1" t="str">
        <f>VLOOKUP(pesele__29[[#This Row],[miesiac]],$I$3:$J$14, 2, 0)</f>
        <v>październik</v>
      </c>
    </row>
    <row r="489" spans="1:7" x14ac:dyDescent="0.35">
      <c r="A489" s="1" t="s">
        <v>1120</v>
      </c>
      <c r="B489" s="1" t="s">
        <v>627</v>
      </c>
      <c r="C489" s="1" t="s">
        <v>282</v>
      </c>
      <c r="D489" s="1" t="str">
        <f>IF(MOD(MID(pesele__29[[#This Row],[PESEL]], 10, 1), 2) = 0, "k", "m")</f>
        <v>m</v>
      </c>
      <c r="E489" s="1" t="str">
        <f>MID(pesele__29[[#This Row],[PESEL]], 3, 2)</f>
        <v>10</v>
      </c>
      <c r="F489" s="10">
        <f>IF(pesele__29[[#This Row],[numer miesiaca]]*1 &gt; 12, pesele__29[[#This Row],[numer miesiaca]]*1-20, pesele__29[[#This Row],[numer miesiaca]]*1)</f>
        <v>10</v>
      </c>
      <c r="G489" s="1" t="str">
        <f>VLOOKUP(pesele__29[[#This Row],[miesiac]],$I$3:$J$14, 2, 0)</f>
        <v>październik</v>
      </c>
    </row>
    <row r="490" spans="1:7" x14ac:dyDescent="0.35">
      <c r="A490" s="1" t="s">
        <v>1121</v>
      </c>
      <c r="B490" s="1" t="s">
        <v>628</v>
      </c>
      <c r="C490" s="1" t="s">
        <v>211</v>
      </c>
      <c r="D490" s="1" t="str">
        <f>IF(MOD(MID(pesele__29[[#This Row],[PESEL]], 10, 1), 2) = 0, "k", "m")</f>
        <v>k</v>
      </c>
      <c r="E490" s="1" t="str">
        <f>MID(pesele__29[[#This Row],[PESEL]], 3, 2)</f>
        <v>11</v>
      </c>
      <c r="F490" s="10">
        <f>IF(pesele__29[[#This Row],[numer miesiaca]]*1 &gt; 12, pesele__29[[#This Row],[numer miesiaca]]*1-20, pesele__29[[#This Row],[numer miesiaca]]*1)</f>
        <v>11</v>
      </c>
      <c r="G490" s="1" t="str">
        <f>VLOOKUP(pesele__29[[#This Row],[miesiac]],$I$3:$J$14, 2, 0)</f>
        <v>listopad</v>
      </c>
    </row>
    <row r="491" spans="1:7" x14ac:dyDescent="0.35">
      <c r="A491" s="1" t="s">
        <v>1122</v>
      </c>
      <c r="B491" s="1" t="s">
        <v>629</v>
      </c>
      <c r="C491" s="1" t="s">
        <v>56</v>
      </c>
      <c r="D491" s="1" t="str">
        <f>IF(MOD(MID(pesele__29[[#This Row],[PESEL]], 10, 1), 2) = 0, "k", "m")</f>
        <v>k</v>
      </c>
      <c r="E491" s="1" t="str">
        <f>MID(pesele__29[[#This Row],[PESEL]], 3, 2)</f>
        <v>12</v>
      </c>
      <c r="F491" s="10">
        <f>IF(pesele__29[[#This Row],[numer miesiaca]]*1 &gt; 12, pesele__29[[#This Row],[numer miesiaca]]*1-20, pesele__29[[#This Row],[numer miesiaca]]*1)</f>
        <v>12</v>
      </c>
      <c r="G491" s="1" t="str">
        <f>VLOOKUP(pesele__29[[#This Row],[miesiac]],$I$3:$J$14, 2, 0)</f>
        <v>grudzień</v>
      </c>
    </row>
    <row r="492" spans="1:7" x14ac:dyDescent="0.35">
      <c r="A492" s="1" t="s">
        <v>1123</v>
      </c>
      <c r="B492" s="1" t="s">
        <v>630</v>
      </c>
      <c r="C492" s="1" t="s">
        <v>139</v>
      </c>
      <c r="D492" s="1" t="str">
        <f>IF(MOD(MID(pesele__29[[#This Row],[PESEL]], 10, 1), 2) = 0, "k", "m")</f>
        <v>m</v>
      </c>
      <c r="E492" s="1" t="str">
        <f>MID(pesele__29[[#This Row],[PESEL]], 3, 2)</f>
        <v>05</v>
      </c>
      <c r="F492" s="10">
        <f>IF(pesele__29[[#This Row],[numer miesiaca]]*1 &gt; 12, pesele__29[[#This Row],[numer miesiaca]]*1-20, pesele__29[[#This Row],[numer miesiaca]]*1)</f>
        <v>5</v>
      </c>
      <c r="G492" s="1" t="str">
        <f>VLOOKUP(pesele__29[[#This Row],[miesiac]],$I$3:$J$14, 2, 0)</f>
        <v>maj</v>
      </c>
    </row>
    <row r="493" spans="1:7" x14ac:dyDescent="0.35">
      <c r="A493" s="1" t="s">
        <v>1124</v>
      </c>
      <c r="B493" s="1" t="s">
        <v>631</v>
      </c>
      <c r="C493" s="1" t="s">
        <v>60</v>
      </c>
      <c r="D493" s="1" t="str">
        <f>IF(MOD(MID(pesele__29[[#This Row],[PESEL]], 10, 1), 2) = 0, "k", "m")</f>
        <v>m</v>
      </c>
      <c r="E493" s="1" t="str">
        <f>MID(pesele__29[[#This Row],[PESEL]], 3, 2)</f>
        <v>11</v>
      </c>
      <c r="F493" s="10">
        <f>IF(pesele__29[[#This Row],[numer miesiaca]]*1 &gt; 12, pesele__29[[#This Row],[numer miesiaca]]*1-20, pesele__29[[#This Row],[numer miesiaca]]*1)</f>
        <v>11</v>
      </c>
      <c r="G493" s="1" t="str">
        <f>VLOOKUP(pesele__29[[#This Row],[miesiac]],$I$3:$J$14, 2, 0)</f>
        <v>listopad</v>
      </c>
    </row>
    <row r="494" spans="1:7" x14ac:dyDescent="0.35">
      <c r="A494" s="1" t="s">
        <v>1125</v>
      </c>
      <c r="B494" s="1" t="s">
        <v>105</v>
      </c>
      <c r="C494" s="1" t="s">
        <v>504</v>
      </c>
      <c r="D494" s="1" t="str">
        <f>IF(MOD(MID(pesele__29[[#This Row],[PESEL]], 10, 1), 2) = 0, "k", "m")</f>
        <v>m</v>
      </c>
      <c r="E494" s="1" t="str">
        <f>MID(pesele__29[[#This Row],[PESEL]], 3, 2)</f>
        <v>02</v>
      </c>
      <c r="F494" s="10">
        <f>IF(pesele__29[[#This Row],[numer miesiaca]]*1 &gt; 12, pesele__29[[#This Row],[numer miesiaca]]*1-20, pesele__29[[#This Row],[numer miesiaca]]*1)</f>
        <v>2</v>
      </c>
      <c r="G494" s="1" t="str">
        <f>VLOOKUP(pesele__29[[#This Row],[miesiac]],$I$3:$J$14, 2, 0)</f>
        <v xml:space="preserve">luty </v>
      </c>
    </row>
    <row r="495" spans="1:7" x14ac:dyDescent="0.35">
      <c r="A495" s="1" t="s">
        <v>1126</v>
      </c>
      <c r="B495" s="1" t="s">
        <v>632</v>
      </c>
      <c r="C495" s="1" t="s">
        <v>78</v>
      </c>
      <c r="D495" s="1" t="str">
        <f>IF(MOD(MID(pesele__29[[#This Row],[PESEL]], 10, 1), 2) = 0, "k", "m")</f>
        <v>m</v>
      </c>
      <c r="E495" s="1" t="str">
        <f>MID(pesele__29[[#This Row],[PESEL]], 3, 2)</f>
        <v>08</v>
      </c>
      <c r="F495" s="10">
        <f>IF(pesele__29[[#This Row],[numer miesiaca]]*1 &gt; 12, pesele__29[[#This Row],[numer miesiaca]]*1-20, pesele__29[[#This Row],[numer miesiaca]]*1)</f>
        <v>8</v>
      </c>
      <c r="G495" s="1" t="str">
        <f>VLOOKUP(pesele__29[[#This Row],[miesiac]],$I$3:$J$14, 2, 0)</f>
        <v>sierpień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527B-9A72-4926-8FE9-B5865F126553}">
  <dimension ref="A1:E495"/>
  <sheetViews>
    <sheetView topLeftCell="A477" workbookViewId="0">
      <selection activeCell="C495" sqref="A495:C495"/>
    </sheetView>
  </sheetViews>
  <sheetFormatPr defaultRowHeight="14.5" x14ac:dyDescent="0.35"/>
  <cols>
    <col min="1" max="1" width="11.81640625" bestFit="1" customWidth="1"/>
    <col min="2" max="2" width="13.90625" bestFit="1" customWidth="1"/>
    <col min="3" max="3" width="11.26953125" bestFit="1" customWidth="1"/>
    <col min="5" max="5" width="17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1127</v>
      </c>
      <c r="E1" t="s">
        <v>1131</v>
      </c>
    </row>
    <row r="2" spans="1:5" x14ac:dyDescent="0.35">
      <c r="A2" s="5" t="s">
        <v>1042</v>
      </c>
      <c r="B2" s="5" t="s">
        <v>543</v>
      </c>
      <c r="C2" s="5" t="s">
        <v>48</v>
      </c>
      <c r="D2" s="5" t="str">
        <f>IF(MOD(MID(pesele__28[[#This Row],[PESEL]], 10, 1), 2) = 0, "k", "m")</f>
        <v>m</v>
      </c>
      <c r="E2" s="5" t="str">
        <f>MID(pesele__28[[#This Row],[PESEL]], 7, 3)</f>
        <v>995</v>
      </c>
    </row>
    <row r="3" spans="1:5" x14ac:dyDescent="0.35">
      <c r="A3" s="1" t="s">
        <v>1053</v>
      </c>
      <c r="B3" s="1" t="s">
        <v>107</v>
      </c>
      <c r="C3" s="1" t="s">
        <v>68</v>
      </c>
      <c r="D3" s="1" t="str">
        <f>IF(MOD(MID(pesele__28[[#This Row],[PESEL]], 10, 1), 2) = 0, "k", "m")</f>
        <v>m</v>
      </c>
      <c r="E3" s="1" t="str">
        <f>MID(pesele__28[[#This Row],[PESEL]], 7, 3)</f>
        <v>993</v>
      </c>
    </row>
    <row r="4" spans="1:5" x14ac:dyDescent="0.35">
      <c r="A4" s="1" t="s">
        <v>993</v>
      </c>
      <c r="B4" s="1" t="s">
        <v>484</v>
      </c>
      <c r="C4" s="1" t="s">
        <v>255</v>
      </c>
      <c r="D4" s="1" t="str">
        <f>IF(MOD(MID(pesele__28[[#This Row],[PESEL]], 10, 1), 2) = 0, "k", "m")</f>
        <v>k</v>
      </c>
      <c r="E4" s="1" t="str">
        <f>MID(pesele__28[[#This Row],[PESEL]], 7, 3)</f>
        <v>991</v>
      </c>
    </row>
    <row r="5" spans="1:5" x14ac:dyDescent="0.35">
      <c r="A5" s="1" t="s">
        <v>1102</v>
      </c>
      <c r="B5" s="1" t="s">
        <v>79</v>
      </c>
      <c r="C5" s="1" t="s">
        <v>139</v>
      </c>
      <c r="D5" s="1" t="str">
        <f>IF(MOD(MID(pesele__28[[#This Row],[PESEL]], 10, 1), 2) = 0, "k", "m")</f>
        <v>m</v>
      </c>
      <c r="E5" s="1" t="str">
        <f>MID(pesele__28[[#This Row],[PESEL]], 7, 3)</f>
        <v>976</v>
      </c>
    </row>
    <row r="6" spans="1:5" x14ac:dyDescent="0.35">
      <c r="A6" s="1" t="s">
        <v>1041</v>
      </c>
      <c r="B6" s="1" t="s">
        <v>541</v>
      </c>
      <c r="C6" s="1" t="s">
        <v>542</v>
      </c>
      <c r="D6" s="1" t="str">
        <f>IF(MOD(MID(pesele__28[[#This Row],[PESEL]], 10, 1), 2) = 0, "k", "m")</f>
        <v>k</v>
      </c>
      <c r="E6" s="1" t="str">
        <f>MID(pesele__28[[#This Row],[PESEL]], 7, 3)</f>
        <v>967</v>
      </c>
    </row>
    <row r="7" spans="1:5" x14ac:dyDescent="0.35">
      <c r="A7" s="1" t="s">
        <v>1035</v>
      </c>
      <c r="B7" s="1" t="s">
        <v>535</v>
      </c>
      <c r="C7" s="1" t="s">
        <v>166</v>
      </c>
      <c r="D7" s="1" t="str">
        <f>IF(MOD(MID(pesele__28[[#This Row],[PESEL]], 10, 1), 2) = 0, "k", "m")</f>
        <v>k</v>
      </c>
      <c r="E7" s="1" t="str">
        <f>MID(pesele__28[[#This Row],[PESEL]], 7, 3)</f>
        <v>954</v>
      </c>
    </row>
    <row r="8" spans="1:5" x14ac:dyDescent="0.35">
      <c r="A8" s="1" t="s">
        <v>1080</v>
      </c>
      <c r="B8" s="1" t="s">
        <v>585</v>
      </c>
      <c r="C8" s="1" t="s">
        <v>166</v>
      </c>
      <c r="D8" s="1" t="str">
        <f>IF(MOD(MID(pesele__28[[#This Row],[PESEL]], 10, 1), 2) = 0, "k", "m")</f>
        <v>k</v>
      </c>
      <c r="E8" s="1" t="str">
        <f>MID(pesele__28[[#This Row],[PESEL]], 7, 3)</f>
        <v>953</v>
      </c>
    </row>
    <row r="9" spans="1:5" x14ac:dyDescent="0.35">
      <c r="A9" s="1" t="s">
        <v>1086</v>
      </c>
      <c r="B9" s="1" t="s">
        <v>591</v>
      </c>
      <c r="C9" s="1" t="s">
        <v>592</v>
      </c>
      <c r="D9" s="1" t="str">
        <f>IF(MOD(MID(pesele__28[[#This Row],[PESEL]], 10, 1), 2) = 0, "k", "m")</f>
        <v>m</v>
      </c>
      <c r="E9" s="1" t="str">
        <f>MID(pesele__28[[#This Row],[PESEL]], 7, 3)</f>
        <v>953</v>
      </c>
    </row>
    <row r="10" spans="1:5" x14ac:dyDescent="0.35">
      <c r="A10" s="1" t="s">
        <v>1113</v>
      </c>
      <c r="B10" s="1" t="s">
        <v>620</v>
      </c>
      <c r="C10" s="1" t="s">
        <v>180</v>
      </c>
      <c r="D10" s="1" t="str">
        <f>IF(MOD(MID(pesele__28[[#This Row],[PESEL]], 10, 1), 2) = 0, "k", "m")</f>
        <v>m</v>
      </c>
      <c r="E10" s="1" t="str">
        <f>MID(pesele__28[[#This Row],[PESEL]], 7, 3)</f>
        <v>951</v>
      </c>
    </row>
    <row r="11" spans="1:5" x14ac:dyDescent="0.35">
      <c r="A11" s="1" t="s">
        <v>1072</v>
      </c>
      <c r="B11" s="1" t="s">
        <v>574</v>
      </c>
      <c r="C11" s="1" t="s">
        <v>534</v>
      </c>
      <c r="D11" s="1" t="str">
        <f>IF(MOD(MID(pesele__28[[#This Row],[PESEL]], 10, 1), 2) = 0, "k", "m")</f>
        <v>m</v>
      </c>
      <c r="E11" s="1" t="str">
        <f>MID(pesele__28[[#This Row],[PESEL]], 7, 3)</f>
        <v>948</v>
      </c>
    </row>
    <row r="12" spans="1:5" x14ac:dyDescent="0.35">
      <c r="A12" s="1" t="s">
        <v>1036</v>
      </c>
      <c r="B12" s="1" t="s">
        <v>536</v>
      </c>
      <c r="C12" s="1" t="s">
        <v>294</v>
      </c>
      <c r="D12" s="1" t="str">
        <f>IF(MOD(MID(pesele__28[[#This Row],[PESEL]], 10, 1), 2) = 0, "k", "m")</f>
        <v>m</v>
      </c>
      <c r="E12" s="1" t="str">
        <f>MID(pesele__28[[#This Row],[PESEL]], 7, 3)</f>
        <v>946</v>
      </c>
    </row>
    <row r="13" spans="1:5" x14ac:dyDescent="0.35">
      <c r="A13" s="1" t="s">
        <v>1093</v>
      </c>
      <c r="B13" s="1" t="s">
        <v>599</v>
      </c>
      <c r="C13" s="1" t="s">
        <v>257</v>
      </c>
      <c r="D13" s="1" t="str">
        <f>IF(MOD(MID(pesele__28[[#This Row],[PESEL]], 10, 1), 2) = 0, "k", "m")</f>
        <v>k</v>
      </c>
      <c r="E13" s="1" t="str">
        <f>MID(pesele__28[[#This Row],[PESEL]], 7, 3)</f>
        <v>945</v>
      </c>
    </row>
    <row r="14" spans="1:5" x14ac:dyDescent="0.35">
      <c r="A14" s="1" t="s">
        <v>1071</v>
      </c>
      <c r="B14" s="1" t="s">
        <v>573</v>
      </c>
      <c r="C14" s="1" t="s">
        <v>72</v>
      </c>
      <c r="D14" s="1" t="str">
        <f>IF(MOD(MID(pesele__28[[#This Row],[PESEL]], 10, 1), 2) = 0, "k", "m")</f>
        <v>k</v>
      </c>
      <c r="E14" s="1" t="str">
        <f>MID(pesele__28[[#This Row],[PESEL]], 7, 3)</f>
        <v>943</v>
      </c>
    </row>
    <row r="15" spans="1:5" x14ac:dyDescent="0.35">
      <c r="A15" s="1" t="s">
        <v>1022</v>
      </c>
      <c r="B15" s="1" t="s">
        <v>496</v>
      </c>
      <c r="C15" s="1" t="s">
        <v>12</v>
      </c>
      <c r="D15" s="1" t="str">
        <f>IF(MOD(MID(pesele__28[[#This Row],[PESEL]], 10, 1), 2) = 0, "k", "m")</f>
        <v>m</v>
      </c>
      <c r="E15" s="1" t="str">
        <f>MID(pesele__28[[#This Row],[PESEL]], 7, 3)</f>
        <v>941</v>
      </c>
    </row>
    <row r="16" spans="1:5" x14ac:dyDescent="0.35">
      <c r="A16" s="1" t="s">
        <v>1095</v>
      </c>
      <c r="B16" s="1" t="s">
        <v>601</v>
      </c>
      <c r="C16" s="1" t="s">
        <v>93</v>
      </c>
      <c r="D16" s="1" t="str">
        <f>IF(MOD(MID(pesele__28[[#This Row],[PESEL]], 10, 1), 2) = 0, "k", "m")</f>
        <v>k</v>
      </c>
      <c r="E16" s="1" t="str">
        <f>MID(pesele__28[[#This Row],[PESEL]], 7, 3)</f>
        <v>936</v>
      </c>
    </row>
    <row r="17" spans="1:5" x14ac:dyDescent="0.35">
      <c r="A17" s="1" t="s">
        <v>1013</v>
      </c>
      <c r="B17" s="1" t="s">
        <v>510</v>
      </c>
      <c r="C17" s="1" t="s">
        <v>511</v>
      </c>
      <c r="D17" s="1" t="str">
        <f>IF(MOD(MID(pesele__28[[#This Row],[PESEL]], 10, 1), 2) = 0, "k", "m")</f>
        <v>k</v>
      </c>
      <c r="E17" s="1" t="str">
        <f>MID(pesele__28[[#This Row],[PESEL]], 7, 3)</f>
        <v>929</v>
      </c>
    </row>
    <row r="18" spans="1:5" x14ac:dyDescent="0.35">
      <c r="A18" s="1" t="s">
        <v>1119</v>
      </c>
      <c r="B18" s="1" t="s">
        <v>626</v>
      </c>
      <c r="C18" s="1" t="s">
        <v>24</v>
      </c>
      <c r="D18" s="1" t="str">
        <f>IF(MOD(MID(pesele__28[[#This Row],[PESEL]], 10, 1), 2) = 0, "k", "m")</f>
        <v>m</v>
      </c>
      <c r="E18" s="1" t="str">
        <f>MID(pesele__28[[#This Row],[PESEL]], 7, 3)</f>
        <v>927</v>
      </c>
    </row>
    <row r="19" spans="1:5" x14ac:dyDescent="0.35">
      <c r="A19" s="1" t="s">
        <v>1018</v>
      </c>
      <c r="B19" s="1" t="s">
        <v>516</v>
      </c>
      <c r="C19" s="1" t="s">
        <v>517</v>
      </c>
      <c r="D19" s="1" t="str">
        <f>IF(MOD(MID(pesele__28[[#This Row],[PESEL]], 10, 1), 2) = 0, "k", "m")</f>
        <v>k</v>
      </c>
      <c r="E19" s="1" t="str">
        <f>MID(pesele__28[[#This Row],[PESEL]], 7, 3)</f>
        <v>923</v>
      </c>
    </row>
    <row r="20" spans="1:5" x14ac:dyDescent="0.35">
      <c r="A20" s="1" t="s">
        <v>1125</v>
      </c>
      <c r="B20" s="1" t="s">
        <v>105</v>
      </c>
      <c r="C20" s="1" t="s">
        <v>504</v>
      </c>
      <c r="D20" s="1" t="str">
        <f>IF(MOD(MID(pesele__28[[#This Row],[PESEL]], 10, 1), 2) = 0, "k", "m")</f>
        <v>m</v>
      </c>
      <c r="E20" s="1" t="str">
        <f>MID(pesele__28[[#This Row],[PESEL]], 7, 3)</f>
        <v>913</v>
      </c>
    </row>
    <row r="21" spans="1:5" x14ac:dyDescent="0.35">
      <c r="A21" s="1" t="s">
        <v>1006</v>
      </c>
      <c r="B21" s="1" t="s">
        <v>500</v>
      </c>
      <c r="C21" s="1" t="s">
        <v>273</v>
      </c>
      <c r="D21" s="1" t="str">
        <f>IF(MOD(MID(pesele__28[[#This Row],[PESEL]], 10, 1), 2) = 0, "k", "m")</f>
        <v>k</v>
      </c>
      <c r="E21" s="1" t="str">
        <f>MID(pesele__28[[#This Row],[PESEL]], 7, 3)</f>
        <v>901</v>
      </c>
    </row>
    <row r="22" spans="1:5" x14ac:dyDescent="0.35">
      <c r="A22" s="1" t="s">
        <v>1010</v>
      </c>
      <c r="B22" s="1" t="s">
        <v>506</v>
      </c>
      <c r="C22" s="1" t="s">
        <v>507</v>
      </c>
      <c r="D22" s="1" t="str">
        <f>IF(MOD(MID(pesele__28[[#This Row],[PESEL]], 10, 1), 2) = 0, "k", "m")</f>
        <v>k</v>
      </c>
      <c r="E22" s="1" t="str">
        <f>MID(pesele__28[[#This Row],[PESEL]], 7, 3)</f>
        <v>898</v>
      </c>
    </row>
    <row r="23" spans="1:5" x14ac:dyDescent="0.35">
      <c r="A23" s="1" t="s">
        <v>1003</v>
      </c>
      <c r="B23" s="1" t="s">
        <v>497</v>
      </c>
      <c r="C23" s="1" t="s">
        <v>193</v>
      </c>
      <c r="D23" s="1" t="str">
        <f>IF(MOD(MID(pesele__28[[#This Row],[PESEL]], 10, 1), 2) = 0, "k", "m")</f>
        <v>k</v>
      </c>
      <c r="E23" s="1" t="str">
        <f>MID(pesele__28[[#This Row],[PESEL]], 7, 3)</f>
        <v>896</v>
      </c>
    </row>
    <row r="24" spans="1:5" x14ac:dyDescent="0.35">
      <c r="A24" s="1" t="s">
        <v>1062</v>
      </c>
      <c r="B24" s="1" t="s">
        <v>562</v>
      </c>
      <c r="C24" s="1" t="s">
        <v>338</v>
      </c>
      <c r="D24" s="1" t="str">
        <f>IF(MOD(MID(pesele__28[[#This Row],[PESEL]], 10, 1), 2) = 0, "k", "m")</f>
        <v>m</v>
      </c>
      <c r="E24" s="1" t="str">
        <f>MID(pesele__28[[#This Row],[PESEL]], 7, 3)</f>
        <v>890</v>
      </c>
    </row>
    <row r="25" spans="1:5" x14ac:dyDescent="0.35">
      <c r="A25" s="1" t="s">
        <v>1061</v>
      </c>
      <c r="B25" s="1" t="s">
        <v>136</v>
      </c>
      <c r="C25" s="1" t="s">
        <v>104</v>
      </c>
      <c r="D25" s="1" t="str">
        <f>IF(MOD(MID(pesele__28[[#This Row],[PESEL]], 10, 1), 2) = 0, "k", "m")</f>
        <v>m</v>
      </c>
      <c r="E25" s="1" t="str">
        <f>MID(pesele__28[[#This Row],[PESEL]], 7, 3)</f>
        <v>886</v>
      </c>
    </row>
    <row r="26" spans="1:5" x14ac:dyDescent="0.35">
      <c r="A26" s="1" t="s">
        <v>1120</v>
      </c>
      <c r="B26" s="1" t="s">
        <v>627</v>
      </c>
      <c r="C26" s="1" t="s">
        <v>282</v>
      </c>
      <c r="D26" s="1" t="str">
        <f>IF(MOD(MID(pesele__28[[#This Row],[PESEL]], 10, 1), 2) = 0, "k", "m")</f>
        <v>m</v>
      </c>
      <c r="E26" s="1" t="str">
        <f>MID(pesele__28[[#This Row],[PESEL]], 7, 3)</f>
        <v>881</v>
      </c>
    </row>
    <row r="27" spans="1:5" x14ac:dyDescent="0.35">
      <c r="A27" s="1" t="s">
        <v>1001</v>
      </c>
      <c r="B27" s="1" t="s">
        <v>495</v>
      </c>
      <c r="C27" s="1" t="s">
        <v>193</v>
      </c>
      <c r="D27" s="1" t="str">
        <f>IF(MOD(MID(pesele__28[[#This Row],[PESEL]], 10, 1), 2) = 0, "k", "m")</f>
        <v>k</v>
      </c>
      <c r="E27" s="1" t="str">
        <f>MID(pesele__28[[#This Row],[PESEL]], 7, 3)</f>
        <v>880</v>
      </c>
    </row>
    <row r="28" spans="1:5" x14ac:dyDescent="0.35">
      <c r="A28" s="1" t="s">
        <v>1056</v>
      </c>
      <c r="B28" s="1" t="s">
        <v>557</v>
      </c>
      <c r="C28" s="1" t="s">
        <v>141</v>
      </c>
      <c r="D28" s="1" t="str">
        <f>IF(MOD(MID(pesele__28[[#This Row],[PESEL]], 10, 1), 2) = 0, "k", "m")</f>
        <v>k</v>
      </c>
      <c r="E28" s="1" t="str">
        <f>MID(pesele__28[[#This Row],[PESEL]], 7, 3)</f>
        <v>863</v>
      </c>
    </row>
    <row r="29" spans="1:5" x14ac:dyDescent="0.35">
      <c r="A29" s="1" t="s">
        <v>1020</v>
      </c>
      <c r="B29" s="1" t="s">
        <v>520</v>
      </c>
      <c r="C29" s="1" t="s">
        <v>521</v>
      </c>
      <c r="D29" s="1" t="str">
        <f>IF(MOD(MID(pesele__28[[#This Row],[PESEL]], 10, 1), 2) = 0, "k", "m")</f>
        <v>m</v>
      </c>
      <c r="E29" s="1" t="str">
        <f>MID(pesele__28[[#This Row],[PESEL]], 7, 3)</f>
        <v>861</v>
      </c>
    </row>
    <row r="30" spans="1:5" x14ac:dyDescent="0.35">
      <c r="A30" s="1" t="s">
        <v>1105</v>
      </c>
      <c r="B30" s="1" t="s">
        <v>610</v>
      </c>
      <c r="C30" s="1" t="s">
        <v>611</v>
      </c>
      <c r="D30" s="1" t="str">
        <f>IF(MOD(MID(pesele__28[[#This Row],[PESEL]], 10, 1), 2) = 0, "k", "m")</f>
        <v>k</v>
      </c>
      <c r="E30" s="1" t="str">
        <f>MID(pesele__28[[#This Row],[PESEL]], 7, 3)</f>
        <v>852</v>
      </c>
    </row>
    <row r="31" spans="1:5" x14ac:dyDescent="0.35">
      <c r="A31" s="1" t="s">
        <v>1074</v>
      </c>
      <c r="B31" s="1" t="s">
        <v>577</v>
      </c>
      <c r="C31" s="1" t="s">
        <v>578</v>
      </c>
      <c r="D31" s="1" t="str">
        <f>IF(MOD(MID(pesele__28[[#This Row],[PESEL]], 10, 1), 2) = 0, "k", "m")</f>
        <v>k</v>
      </c>
      <c r="E31" s="1" t="str">
        <f>MID(pesele__28[[#This Row],[PESEL]], 7, 3)</f>
        <v>851</v>
      </c>
    </row>
    <row r="32" spans="1:5" x14ac:dyDescent="0.35">
      <c r="A32" s="1" t="s">
        <v>1112</v>
      </c>
      <c r="B32" s="1" t="s">
        <v>619</v>
      </c>
      <c r="C32" s="1" t="s">
        <v>87</v>
      </c>
      <c r="D32" s="1" t="str">
        <f>IF(MOD(MID(pesele__28[[#This Row],[PESEL]], 10, 1), 2) = 0, "k", "m")</f>
        <v>k</v>
      </c>
      <c r="E32" s="1" t="str">
        <f>MID(pesele__28[[#This Row],[PESEL]], 7, 3)</f>
        <v>850</v>
      </c>
    </row>
    <row r="33" spans="1:5" x14ac:dyDescent="0.35">
      <c r="A33" s="1" t="s">
        <v>1058</v>
      </c>
      <c r="B33" s="1" t="s">
        <v>559</v>
      </c>
      <c r="C33" s="1" t="s">
        <v>162</v>
      </c>
      <c r="D33" s="1" t="str">
        <f>IF(MOD(MID(pesele__28[[#This Row],[PESEL]], 10, 1), 2) = 0, "k", "m")</f>
        <v>m</v>
      </c>
      <c r="E33" s="1" t="str">
        <f>MID(pesele__28[[#This Row],[PESEL]], 7, 3)</f>
        <v>848</v>
      </c>
    </row>
    <row r="34" spans="1:5" x14ac:dyDescent="0.35">
      <c r="A34" s="1" t="s">
        <v>1047</v>
      </c>
      <c r="B34" s="1" t="s">
        <v>547</v>
      </c>
      <c r="C34" s="1" t="s">
        <v>262</v>
      </c>
      <c r="D34" s="1" t="str">
        <f>IF(MOD(MID(pesele__28[[#This Row],[PESEL]], 10, 1), 2) = 0, "k", "m")</f>
        <v>k</v>
      </c>
      <c r="E34" s="1" t="str">
        <f>MID(pesele__28[[#This Row],[PESEL]], 7, 3)</f>
        <v>845</v>
      </c>
    </row>
    <row r="35" spans="1:5" x14ac:dyDescent="0.35">
      <c r="A35" s="1" t="s">
        <v>1049</v>
      </c>
      <c r="B35" s="1" t="s">
        <v>549</v>
      </c>
      <c r="C35" s="1" t="s">
        <v>236</v>
      </c>
      <c r="D35" s="1" t="str">
        <f>IF(MOD(MID(pesele__28[[#This Row],[PESEL]], 10, 1), 2) = 0, "k", "m")</f>
        <v>k</v>
      </c>
      <c r="E35" s="1" t="str">
        <f>MID(pesele__28[[#This Row],[PESEL]], 7, 3)</f>
        <v>842</v>
      </c>
    </row>
    <row r="36" spans="1:5" x14ac:dyDescent="0.35">
      <c r="A36" s="1" t="s">
        <v>1025</v>
      </c>
      <c r="B36" s="1" t="s">
        <v>525</v>
      </c>
      <c r="C36" s="1" t="s">
        <v>486</v>
      </c>
      <c r="D36" s="1" t="str">
        <f>IF(MOD(MID(pesele__28[[#This Row],[PESEL]], 10, 1), 2) = 0, "k", "m")</f>
        <v>m</v>
      </c>
      <c r="E36" s="1" t="str">
        <f>MID(pesele__28[[#This Row],[PESEL]], 7, 3)</f>
        <v>839</v>
      </c>
    </row>
    <row r="37" spans="1:5" x14ac:dyDescent="0.35">
      <c r="A37" s="1" t="s">
        <v>1118</v>
      </c>
      <c r="B37" s="1" t="s">
        <v>624</v>
      </c>
      <c r="C37" s="1" t="s">
        <v>625</v>
      </c>
      <c r="D37" s="1" t="str">
        <f>IF(MOD(MID(pesele__28[[#This Row],[PESEL]], 10, 1), 2) = 0, "k", "m")</f>
        <v>m</v>
      </c>
      <c r="E37" s="1" t="str">
        <f>MID(pesele__28[[#This Row],[PESEL]], 7, 3)</f>
        <v>822</v>
      </c>
    </row>
    <row r="38" spans="1:5" x14ac:dyDescent="0.35">
      <c r="A38" s="1" t="s">
        <v>1098</v>
      </c>
      <c r="B38" s="1" t="s">
        <v>604</v>
      </c>
      <c r="C38" s="1" t="s">
        <v>162</v>
      </c>
      <c r="D38" s="1" t="str">
        <f>IF(MOD(MID(pesele__28[[#This Row],[PESEL]], 10, 1), 2) = 0, "k", "m")</f>
        <v>m</v>
      </c>
      <c r="E38" s="1" t="str">
        <f>MID(pesele__28[[#This Row],[PESEL]], 7, 3)</f>
        <v>813</v>
      </c>
    </row>
    <row r="39" spans="1:5" x14ac:dyDescent="0.35">
      <c r="A39" s="1" t="s">
        <v>1103</v>
      </c>
      <c r="B39" s="1" t="s">
        <v>608</v>
      </c>
      <c r="C39" s="1" t="s">
        <v>42</v>
      </c>
      <c r="D39" s="1" t="str">
        <f>IF(MOD(MID(pesele__28[[#This Row],[PESEL]], 10, 1), 2) = 0, "k", "m")</f>
        <v>m</v>
      </c>
      <c r="E39" s="1" t="str">
        <f>MID(pesele__28[[#This Row],[PESEL]], 7, 3)</f>
        <v>799</v>
      </c>
    </row>
    <row r="40" spans="1:5" x14ac:dyDescent="0.35">
      <c r="A40" s="1" t="s">
        <v>1116</v>
      </c>
      <c r="B40" s="1" t="s">
        <v>623</v>
      </c>
      <c r="C40" s="1" t="s">
        <v>33</v>
      </c>
      <c r="D40" s="1" t="str">
        <f>IF(MOD(MID(pesele__28[[#This Row],[PESEL]], 10, 1), 2) = 0, "k", "m")</f>
        <v>m</v>
      </c>
      <c r="E40" s="1" t="str">
        <f>MID(pesele__28[[#This Row],[PESEL]], 7, 3)</f>
        <v>798</v>
      </c>
    </row>
    <row r="41" spans="1:5" x14ac:dyDescent="0.35">
      <c r="A41" s="1" t="s">
        <v>1075</v>
      </c>
      <c r="B41" s="1" t="s">
        <v>579</v>
      </c>
      <c r="C41" s="1" t="s">
        <v>257</v>
      </c>
      <c r="D41" s="1" t="str">
        <f>IF(MOD(MID(pesele__28[[#This Row],[PESEL]], 10, 1), 2) = 0, "k", "m")</f>
        <v>k</v>
      </c>
      <c r="E41" s="1" t="str">
        <f>MID(pesele__28[[#This Row],[PESEL]], 7, 3)</f>
        <v>794</v>
      </c>
    </row>
    <row r="42" spans="1:5" x14ac:dyDescent="0.35">
      <c r="A42" s="1" t="s">
        <v>1079</v>
      </c>
      <c r="B42" s="1" t="s">
        <v>583</v>
      </c>
      <c r="C42" s="1" t="s">
        <v>584</v>
      </c>
      <c r="D42" s="1" t="str">
        <f>IF(MOD(MID(pesele__28[[#This Row],[PESEL]], 10, 1), 2) = 0, "k", "m")</f>
        <v>k</v>
      </c>
      <c r="E42" s="1" t="str">
        <f>MID(pesele__28[[#This Row],[PESEL]], 7, 3)</f>
        <v>792</v>
      </c>
    </row>
    <row r="43" spans="1:5" x14ac:dyDescent="0.35">
      <c r="A43" s="1" t="s">
        <v>1007</v>
      </c>
      <c r="B43" s="1" t="s">
        <v>501</v>
      </c>
      <c r="C43" s="1" t="s">
        <v>502</v>
      </c>
      <c r="D43" s="1" t="str">
        <f>IF(MOD(MID(pesele__28[[#This Row],[PESEL]], 10, 1), 2) = 0, "k", "m")</f>
        <v>m</v>
      </c>
      <c r="E43" s="1" t="str">
        <f>MID(pesele__28[[#This Row],[PESEL]], 7, 3)</f>
        <v>791</v>
      </c>
    </row>
    <row r="44" spans="1:5" x14ac:dyDescent="0.35">
      <c r="A44" s="1" t="s">
        <v>1034</v>
      </c>
      <c r="B44" s="1" t="s">
        <v>533</v>
      </c>
      <c r="C44" s="1" t="s">
        <v>534</v>
      </c>
      <c r="D44" s="1" t="str">
        <f>IF(MOD(MID(pesele__28[[#This Row],[PESEL]], 10, 1), 2) = 0, "k", "m")</f>
        <v>m</v>
      </c>
      <c r="E44" s="1" t="str">
        <f>MID(pesele__28[[#This Row],[PESEL]], 7, 3)</f>
        <v>791</v>
      </c>
    </row>
    <row r="45" spans="1:5" x14ac:dyDescent="0.35">
      <c r="A45" s="1" t="s">
        <v>1039</v>
      </c>
      <c r="B45" s="1" t="s">
        <v>539</v>
      </c>
      <c r="C45" s="1" t="s">
        <v>435</v>
      </c>
      <c r="D45" s="1" t="str">
        <f>IF(MOD(MID(pesele__28[[#This Row],[PESEL]], 10, 1), 2) = 0, "k", "m")</f>
        <v>m</v>
      </c>
      <c r="E45" s="1" t="str">
        <f>MID(pesele__28[[#This Row],[PESEL]], 7, 3)</f>
        <v>775</v>
      </c>
    </row>
    <row r="46" spans="1:5" x14ac:dyDescent="0.35">
      <c r="A46" s="1" t="s">
        <v>1108</v>
      </c>
      <c r="B46" s="1" t="s">
        <v>614</v>
      </c>
      <c r="C46" s="1" t="s">
        <v>17</v>
      </c>
      <c r="D46" s="1" t="str">
        <f>IF(MOD(MID(pesele__28[[#This Row],[PESEL]], 10, 1), 2) = 0, "k", "m")</f>
        <v>m</v>
      </c>
      <c r="E46" s="1" t="str">
        <f>MID(pesele__28[[#This Row],[PESEL]], 7, 3)</f>
        <v>764</v>
      </c>
    </row>
    <row r="47" spans="1:5" x14ac:dyDescent="0.35">
      <c r="A47" s="1" t="s">
        <v>1024</v>
      </c>
      <c r="B47" s="1" t="s">
        <v>524</v>
      </c>
      <c r="C47" s="1" t="s">
        <v>132</v>
      </c>
      <c r="D47" s="1" t="str">
        <f>IF(MOD(MID(pesele__28[[#This Row],[PESEL]], 10, 1), 2) = 0, "k", "m")</f>
        <v>k</v>
      </c>
      <c r="E47" s="1" t="str">
        <f>MID(pesele__28[[#This Row],[PESEL]], 7, 3)</f>
        <v>761</v>
      </c>
    </row>
    <row r="48" spans="1:5" x14ac:dyDescent="0.35">
      <c r="A48" s="1" t="s">
        <v>1032</v>
      </c>
      <c r="B48" s="1" t="s">
        <v>531</v>
      </c>
      <c r="C48" s="1" t="s">
        <v>294</v>
      </c>
      <c r="D48" s="1" t="str">
        <f>IF(MOD(MID(pesele__28[[#This Row],[PESEL]], 10, 1), 2) = 0, "k", "m")</f>
        <v>m</v>
      </c>
      <c r="E48" s="1" t="str">
        <f>MID(pesele__28[[#This Row],[PESEL]], 7, 3)</f>
        <v>741</v>
      </c>
    </row>
    <row r="49" spans="1:5" x14ac:dyDescent="0.35">
      <c r="A49" s="1" t="s">
        <v>989</v>
      </c>
      <c r="B49" s="1" t="s">
        <v>479</v>
      </c>
      <c r="C49" s="1" t="s">
        <v>475</v>
      </c>
      <c r="D49" s="1" t="str">
        <f>IF(MOD(MID(pesele__28[[#This Row],[PESEL]], 10, 1), 2) = 0, "k", "m")</f>
        <v>k</v>
      </c>
      <c r="E49" s="1" t="str">
        <f>MID(pesele__28[[#This Row],[PESEL]], 7, 3)</f>
        <v>738</v>
      </c>
    </row>
    <row r="50" spans="1:5" x14ac:dyDescent="0.35">
      <c r="A50" s="1" t="s">
        <v>1066</v>
      </c>
      <c r="B50" s="1" t="s">
        <v>566</v>
      </c>
      <c r="C50" s="1" t="s">
        <v>178</v>
      </c>
      <c r="D50" s="1" t="str">
        <f>IF(MOD(MID(pesele__28[[#This Row],[PESEL]], 10, 1), 2) = 0, "k", "m")</f>
        <v>k</v>
      </c>
      <c r="E50" s="1" t="str">
        <f>MID(pesele__28[[#This Row],[PESEL]], 7, 3)</f>
        <v>737</v>
      </c>
    </row>
    <row r="51" spans="1:5" x14ac:dyDescent="0.35">
      <c r="A51" s="1" t="s">
        <v>1043</v>
      </c>
      <c r="B51" s="1" t="s">
        <v>544</v>
      </c>
      <c r="C51" s="1" t="s">
        <v>58</v>
      </c>
      <c r="D51" s="1" t="str">
        <f>IF(MOD(MID(pesele__28[[#This Row],[PESEL]], 10, 1), 2) = 0, "k", "m")</f>
        <v>k</v>
      </c>
      <c r="E51" s="1" t="str">
        <f>MID(pesele__28[[#This Row],[PESEL]], 7, 3)</f>
        <v>713</v>
      </c>
    </row>
    <row r="52" spans="1:5" x14ac:dyDescent="0.35">
      <c r="A52" s="1" t="s">
        <v>1005</v>
      </c>
      <c r="B52" s="1" t="s">
        <v>499</v>
      </c>
      <c r="C52" s="1" t="s">
        <v>359</v>
      </c>
      <c r="D52" s="1" t="str">
        <f>IF(MOD(MID(pesele__28[[#This Row],[PESEL]], 10, 1), 2) = 0, "k", "m")</f>
        <v>k</v>
      </c>
      <c r="E52" s="1" t="str">
        <f>MID(pesele__28[[#This Row],[PESEL]], 7, 3)</f>
        <v>705</v>
      </c>
    </row>
    <row r="53" spans="1:5" x14ac:dyDescent="0.35">
      <c r="A53" s="1" t="s">
        <v>1055</v>
      </c>
      <c r="B53" s="1" t="s">
        <v>555</v>
      </c>
      <c r="C53" s="1" t="s">
        <v>556</v>
      </c>
      <c r="D53" s="1" t="str">
        <f>IF(MOD(MID(pesele__28[[#This Row],[PESEL]], 10, 1), 2) = 0, "k", "m")</f>
        <v>k</v>
      </c>
      <c r="E53" s="1" t="str">
        <f>MID(pesele__28[[#This Row],[PESEL]], 7, 3)</f>
        <v>699</v>
      </c>
    </row>
    <row r="54" spans="1:5" x14ac:dyDescent="0.35">
      <c r="A54" s="1" t="s">
        <v>1011</v>
      </c>
      <c r="B54" s="1" t="s">
        <v>508</v>
      </c>
      <c r="C54" s="1" t="s">
        <v>12</v>
      </c>
      <c r="D54" s="1" t="str">
        <f>IF(MOD(MID(pesele__28[[#This Row],[PESEL]], 10, 1), 2) = 0, "k", "m")</f>
        <v>m</v>
      </c>
      <c r="E54" s="1" t="str">
        <f>MID(pesele__28[[#This Row],[PESEL]], 7, 3)</f>
        <v>690</v>
      </c>
    </row>
    <row r="55" spans="1:5" x14ac:dyDescent="0.35">
      <c r="A55" s="1" t="s">
        <v>1077</v>
      </c>
      <c r="B55" s="1" t="s">
        <v>581</v>
      </c>
      <c r="C55" s="1" t="s">
        <v>172</v>
      </c>
      <c r="D55" s="1" t="str">
        <f>IF(MOD(MID(pesele__28[[#This Row],[PESEL]], 10, 1), 2) = 0, "k", "m")</f>
        <v>k</v>
      </c>
      <c r="E55" s="1" t="str">
        <f>MID(pesele__28[[#This Row],[PESEL]], 7, 3)</f>
        <v>686</v>
      </c>
    </row>
    <row r="56" spans="1:5" x14ac:dyDescent="0.35">
      <c r="A56" s="1" t="s">
        <v>1101</v>
      </c>
      <c r="B56" s="1" t="s">
        <v>607</v>
      </c>
      <c r="C56" s="1" t="s">
        <v>78</v>
      </c>
      <c r="D56" s="1" t="str">
        <f>IF(MOD(MID(pesele__28[[#This Row],[PESEL]], 10, 1), 2) = 0, "k", "m")</f>
        <v>m</v>
      </c>
      <c r="E56" s="1" t="str">
        <f>MID(pesele__28[[#This Row],[PESEL]], 7, 3)</f>
        <v>684</v>
      </c>
    </row>
    <row r="57" spans="1:5" x14ac:dyDescent="0.35">
      <c r="A57" s="1" t="s">
        <v>1121</v>
      </c>
      <c r="B57" s="1" t="s">
        <v>628</v>
      </c>
      <c r="C57" s="1" t="s">
        <v>211</v>
      </c>
      <c r="D57" s="1" t="str">
        <f>IF(MOD(MID(pesele__28[[#This Row],[PESEL]], 10, 1), 2) = 0, "k", "m")</f>
        <v>k</v>
      </c>
      <c r="E57" s="1" t="str">
        <f>MID(pesele__28[[#This Row],[PESEL]], 7, 3)</f>
        <v>668</v>
      </c>
    </row>
    <row r="58" spans="1:5" x14ac:dyDescent="0.35">
      <c r="A58" s="1" t="s">
        <v>1027</v>
      </c>
      <c r="B58" s="1" t="s">
        <v>217</v>
      </c>
      <c r="C58" s="1" t="s">
        <v>218</v>
      </c>
      <c r="D58" s="1" t="str">
        <f>IF(MOD(MID(pesele__28[[#This Row],[PESEL]], 10, 1), 2) = 0, "k", "m")</f>
        <v>k</v>
      </c>
      <c r="E58" s="1" t="str">
        <f>MID(pesele__28[[#This Row],[PESEL]], 7, 3)</f>
        <v>666</v>
      </c>
    </row>
    <row r="59" spans="1:5" x14ac:dyDescent="0.35">
      <c r="A59" s="1" t="s">
        <v>1100</v>
      </c>
      <c r="B59" s="1" t="s">
        <v>606</v>
      </c>
      <c r="C59" s="1" t="s">
        <v>104</v>
      </c>
      <c r="D59" s="1" t="str">
        <f>IF(MOD(MID(pesele__28[[#This Row],[PESEL]], 10, 1), 2) = 0, "k", "m")</f>
        <v>m</v>
      </c>
      <c r="E59" s="1" t="str">
        <f>MID(pesele__28[[#This Row],[PESEL]], 7, 3)</f>
        <v>653</v>
      </c>
    </row>
    <row r="60" spans="1:5" x14ac:dyDescent="0.35">
      <c r="A60" s="1" t="s">
        <v>1087</v>
      </c>
      <c r="B60" s="1" t="s">
        <v>593</v>
      </c>
      <c r="C60" s="1" t="s">
        <v>54</v>
      </c>
      <c r="D60" s="1" t="str">
        <f>IF(MOD(MID(pesele__28[[#This Row],[PESEL]], 10, 1), 2) = 0, "k", "m")</f>
        <v>k</v>
      </c>
      <c r="E60" s="1" t="str">
        <f>MID(pesele__28[[#This Row],[PESEL]], 7, 3)</f>
        <v>646</v>
      </c>
    </row>
    <row r="61" spans="1:5" x14ac:dyDescent="0.35">
      <c r="A61" s="1" t="s">
        <v>1063</v>
      </c>
      <c r="B61" s="1" t="s">
        <v>563</v>
      </c>
      <c r="C61" s="1" t="s">
        <v>257</v>
      </c>
      <c r="D61" s="1" t="str">
        <f>IF(MOD(MID(pesele__28[[#This Row],[PESEL]], 10, 1), 2) = 0, "k", "m")</f>
        <v>k</v>
      </c>
      <c r="E61" s="1" t="str">
        <f>MID(pesele__28[[#This Row],[PESEL]], 7, 3)</f>
        <v>644</v>
      </c>
    </row>
    <row r="62" spans="1:5" x14ac:dyDescent="0.35">
      <c r="A62" s="1" t="s">
        <v>999</v>
      </c>
      <c r="B62" s="1" t="s">
        <v>492</v>
      </c>
      <c r="C62" s="1" t="s">
        <v>493</v>
      </c>
      <c r="D62" s="1" t="str">
        <f>IF(MOD(MID(pesele__28[[#This Row],[PESEL]], 10, 1), 2) = 0, "k", "m")</f>
        <v>m</v>
      </c>
      <c r="E62" s="1" t="str">
        <f>MID(pesele__28[[#This Row],[PESEL]], 7, 3)</f>
        <v>630</v>
      </c>
    </row>
    <row r="63" spans="1:5" x14ac:dyDescent="0.35">
      <c r="A63" s="1" t="s">
        <v>1051</v>
      </c>
      <c r="B63" s="1" t="s">
        <v>551</v>
      </c>
      <c r="C63" s="1" t="s">
        <v>58</v>
      </c>
      <c r="D63" s="1" t="str">
        <f>IF(MOD(MID(pesele__28[[#This Row],[PESEL]], 10, 1), 2) = 0, "k", "m")</f>
        <v>k</v>
      </c>
      <c r="E63" s="1" t="str">
        <f>MID(pesele__28[[#This Row],[PESEL]], 7, 3)</f>
        <v>627</v>
      </c>
    </row>
    <row r="64" spans="1:5" x14ac:dyDescent="0.35">
      <c r="A64" s="1" t="s">
        <v>1094</v>
      </c>
      <c r="B64" s="1" t="s">
        <v>600</v>
      </c>
      <c r="C64" s="1" t="s">
        <v>58</v>
      </c>
      <c r="D64" s="1" t="str">
        <f>IF(MOD(MID(pesele__28[[#This Row],[PESEL]], 10, 1), 2) = 0, "k", "m")</f>
        <v>k</v>
      </c>
      <c r="E64" s="1" t="str">
        <f>MID(pesele__28[[#This Row],[PESEL]], 7, 3)</f>
        <v>624</v>
      </c>
    </row>
    <row r="65" spans="1:5" x14ac:dyDescent="0.35">
      <c r="A65" s="1" t="s">
        <v>1040</v>
      </c>
      <c r="B65" s="1" t="s">
        <v>540</v>
      </c>
      <c r="C65" s="1" t="s">
        <v>359</v>
      </c>
      <c r="D65" s="1" t="str">
        <f>IF(MOD(MID(pesele__28[[#This Row],[PESEL]], 10, 1), 2) = 0, "k", "m")</f>
        <v>k</v>
      </c>
      <c r="E65" s="1" t="str">
        <f>MID(pesele__28[[#This Row],[PESEL]], 7, 3)</f>
        <v>616</v>
      </c>
    </row>
    <row r="66" spans="1:5" x14ac:dyDescent="0.35">
      <c r="A66" s="1" t="s">
        <v>998</v>
      </c>
      <c r="B66" s="1" t="s">
        <v>491</v>
      </c>
      <c r="C66" s="1" t="s">
        <v>193</v>
      </c>
      <c r="D66" s="1" t="str">
        <f>IF(MOD(MID(pesele__28[[#This Row],[PESEL]], 10, 1), 2) = 0, "k", "m")</f>
        <v>k</v>
      </c>
      <c r="E66" s="1" t="str">
        <f>MID(pesele__28[[#This Row],[PESEL]], 7, 3)</f>
        <v>615</v>
      </c>
    </row>
    <row r="67" spans="1:5" x14ac:dyDescent="0.35">
      <c r="A67" s="1" t="s">
        <v>1017</v>
      </c>
      <c r="B67" s="1" t="s">
        <v>515</v>
      </c>
      <c r="C67" s="1" t="s">
        <v>104</v>
      </c>
      <c r="D67" s="1" t="str">
        <f>IF(MOD(MID(pesele__28[[#This Row],[PESEL]], 10, 1), 2) = 0, "k", "m")</f>
        <v>m</v>
      </c>
      <c r="E67" s="1" t="str">
        <f>MID(pesele__28[[#This Row],[PESEL]], 7, 3)</f>
        <v>592</v>
      </c>
    </row>
    <row r="68" spans="1:5" x14ac:dyDescent="0.35">
      <c r="A68" s="1" t="s">
        <v>1037</v>
      </c>
      <c r="B68" s="1" t="s">
        <v>537</v>
      </c>
      <c r="C68" s="1" t="s">
        <v>104</v>
      </c>
      <c r="D68" s="1" t="str">
        <f>IF(MOD(MID(pesele__28[[#This Row],[PESEL]], 10, 1), 2) = 0, "k", "m")</f>
        <v>m</v>
      </c>
      <c r="E68" s="1" t="str">
        <f>MID(pesele__28[[#This Row],[PESEL]], 7, 3)</f>
        <v>588</v>
      </c>
    </row>
    <row r="69" spans="1:5" x14ac:dyDescent="0.35">
      <c r="A69" s="1" t="s">
        <v>1008</v>
      </c>
      <c r="B69" s="1" t="s">
        <v>503</v>
      </c>
      <c r="C69" s="1" t="s">
        <v>504</v>
      </c>
      <c r="D69" s="1" t="str">
        <f>IF(MOD(MID(pesele__28[[#This Row],[PESEL]], 10, 1), 2) = 0, "k", "m")</f>
        <v>m</v>
      </c>
      <c r="E69" s="1" t="str">
        <f>MID(pesele__28[[#This Row],[PESEL]], 7, 3)</f>
        <v>576</v>
      </c>
    </row>
    <row r="70" spans="1:5" x14ac:dyDescent="0.35">
      <c r="A70" s="1" t="s">
        <v>1033</v>
      </c>
      <c r="B70" s="1" t="s">
        <v>532</v>
      </c>
      <c r="C70" s="1" t="s">
        <v>104</v>
      </c>
      <c r="D70" s="1" t="str">
        <f>IF(MOD(MID(pesele__28[[#This Row],[PESEL]], 10, 1), 2) = 0, "k", "m")</f>
        <v>m</v>
      </c>
      <c r="E70" s="1" t="str">
        <f>MID(pesele__28[[#This Row],[PESEL]], 7, 3)</f>
        <v>574</v>
      </c>
    </row>
    <row r="71" spans="1:5" x14ac:dyDescent="0.35">
      <c r="A71" s="1" t="s">
        <v>990</v>
      </c>
      <c r="B71" s="1" t="s">
        <v>480</v>
      </c>
      <c r="C71" s="1" t="s">
        <v>93</v>
      </c>
      <c r="D71" s="1" t="str">
        <f>IF(MOD(MID(pesele__28[[#This Row],[PESEL]], 10, 1), 2) = 0, "k", "m")</f>
        <v>k</v>
      </c>
      <c r="E71" s="1" t="str">
        <f>MID(pesele__28[[#This Row],[PESEL]], 7, 3)</f>
        <v>568</v>
      </c>
    </row>
    <row r="72" spans="1:5" x14ac:dyDescent="0.35">
      <c r="A72" s="1" t="s">
        <v>1019</v>
      </c>
      <c r="B72" s="1" t="s">
        <v>518</v>
      </c>
      <c r="C72" s="1" t="s">
        <v>519</v>
      </c>
      <c r="D72" s="1" t="str">
        <f>IF(MOD(MID(pesele__28[[#This Row],[PESEL]], 10, 1), 2) = 0, "k", "m")</f>
        <v>m</v>
      </c>
      <c r="E72" s="1" t="str">
        <f>MID(pesele__28[[#This Row],[PESEL]], 7, 3)</f>
        <v>568</v>
      </c>
    </row>
    <row r="73" spans="1:5" x14ac:dyDescent="0.35">
      <c r="A73" s="1" t="s">
        <v>1014</v>
      </c>
      <c r="B73" s="1" t="s">
        <v>512</v>
      </c>
      <c r="C73" s="1" t="s">
        <v>193</v>
      </c>
      <c r="D73" s="1" t="str">
        <f>IF(MOD(MID(pesele__28[[#This Row],[PESEL]], 10, 1), 2) = 0, "k", "m")</f>
        <v>k</v>
      </c>
      <c r="E73" s="1" t="str">
        <f>MID(pesele__28[[#This Row],[PESEL]], 7, 3)</f>
        <v>551</v>
      </c>
    </row>
    <row r="74" spans="1:5" x14ac:dyDescent="0.35">
      <c r="A74" s="1" t="s">
        <v>1054</v>
      </c>
      <c r="B74" s="1" t="s">
        <v>554</v>
      </c>
      <c r="C74" s="1" t="s">
        <v>26</v>
      </c>
      <c r="D74" s="1" t="str">
        <f>IF(MOD(MID(pesele__28[[#This Row],[PESEL]], 10, 1), 2) = 0, "k", "m")</f>
        <v>m</v>
      </c>
      <c r="E74" s="1" t="str">
        <f>MID(pesele__28[[#This Row],[PESEL]], 7, 3)</f>
        <v>545</v>
      </c>
    </row>
    <row r="75" spans="1:5" x14ac:dyDescent="0.35">
      <c r="A75" s="1" t="s">
        <v>995</v>
      </c>
      <c r="B75" s="1" t="s">
        <v>487</v>
      </c>
      <c r="C75" s="1" t="s">
        <v>294</v>
      </c>
      <c r="D75" s="1" t="str">
        <f>IF(MOD(MID(pesele__28[[#This Row],[PESEL]], 10, 1), 2) = 0, "k", "m")</f>
        <v>m</v>
      </c>
      <c r="E75" s="1" t="str">
        <f>MID(pesele__28[[#This Row],[PESEL]], 7, 3)</f>
        <v>534</v>
      </c>
    </row>
    <row r="76" spans="1:5" x14ac:dyDescent="0.35">
      <c r="A76" s="1" t="s">
        <v>988</v>
      </c>
      <c r="B76" s="1" t="s">
        <v>478</v>
      </c>
      <c r="C76" s="1" t="s">
        <v>40</v>
      </c>
      <c r="D76" s="1" t="str">
        <f>IF(MOD(MID(pesele__28[[#This Row],[PESEL]], 10, 1), 2) = 0, "k", "m")</f>
        <v>m</v>
      </c>
      <c r="E76" s="1" t="str">
        <f>MID(pesele__28[[#This Row],[PESEL]], 7, 3)</f>
        <v>533</v>
      </c>
    </row>
    <row r="77" spans="1:5" x14ac:dyDescent="0.35">
      <c r="A77" s="1" t="s">
        <v>1122</v>
      </c>
      <c r="B77" s="1" t="s">
        <v>629</v>
      </c>
      <c r="C77" s="1" t="s">
        <v>56</v>
      </c>
      <c r="D77" s="1" t="str">
        <f>IF(MOD(MID(pesele__28[[#This Row],[PESEL]], 10, 1), 2) = 0, "k", "m")</f>
        <v>k</v>
      </c>
      <c r="E77" s="1" t="str">
        <f>MID(pesele__28[[#This Row],[PESEL]], 7, 3)</f>
        <v>521</v>
      </c>
    </row>
    <row r="78" spans="1:5" x14ac:dyDescent="0.35">
      <c r="A78" s="1" t="s">
        <v>1002</v>
      </c>
      <c r="B78" s="1" t="s">
        <v>496</v>
      </c>
      <c r="C78" s="1" t="s">
        <v>12</v>
      </c>
      <c r="D78" s="1" t="str">
        <f>IF(MOD(MID(pesele__28[[#This Row],[PESEL]], 10, 1), 2) = 0, "k", "m")</f>
        <v>m</v>
      </c>
      <c r="E78" s="1" t="str">
        <f>MID(pesele__28[[#This Row],[PESEL]], 7, 3)</f>
        <v>520</v>
      </c>
    </row>
    <row r="79" spans="1:5" x14ac:dyDescent="0.35">
      <c r="A79" s="1" t="s">
        <v>1057</v>
      </c>
      <c r="B79" s="1" t="s">
        <v>558</v>
      </c>
      <c r="C79" s="1" t="s">
        <v>556</v>
      </c>
      <c r="D79" s="1" t="str">
        <f>IF(MOD(MID(pesele__28[[#This Row],[PESEL]], 10, 1), 2) = 0, "k", "m")</f>
        <v>k</v>
      </c>
      <c r="E79" s="1" t="str">
        <f>MID(pesele__28[[#This Row],[PESEL]], 7, 3)</f>
        <v>520</v>
      </c>
    </row>
    <row r="80" spans="1:5" x14ac:dyDescent="0.35">
      <c r="A80" s="1" t="s">
        <v>1023</v>
      </c>
      <c r="B80" s="1" t="s">
        <v>523</v>
      </c>
      <c r="C80" s="1" t="s">
        <v>262</v>
      </c>
      <c r="D80" s="1" t="str">
        <f>IF(MOD(MID(pesele__28[[#This Row],[PESEL]], 10, 1), 2) = 0, "k", "m")</f>
        <v>k</v>
      </c>
      <c r="E80" s="1" t="str">
        <f>MID(pesele__28[[#This Row],[PESEL]], 7, 3)</f>
        <v>516</v>
      </c>
    </row>
    <row r="81" spans="1:5" x14ac:dyDescent="0.35">
      <c r="A81" s="1" t="s">
        <v>1111</v>
      </c>
      <c r="B81" s="1" t="s">
        <v>618</v>
      </c>
      <c r="C81" s="1" t="s">
        <v>104</v>
      </c>
      <c r="D81" s="1" t="str">
        <f>IF(MOD(MID(pesele__28[[#This Row],[PESEL]], 10, 1), 2) = 0, "k", "m")</f>
        <v>m</v>
      </c>
      <c r="E81" s="1" t="str">
        <f>MID(pesele__28[[#This Row],[PESEL]], 7, 3)</f>
        <v>509</v>
      </c>
    </row>
    <row r="82" spans="1:5" x14ac:dyDescent="0.35">
      <c r="A82" s="1" t="s">
        <v>1029</v>
      </c>
      <c r="B82" s="1" t="s">
        <v>528</v>
      </c>
      <c r="C82" s="1" t="s">
        <v>193</v>
      </c>
      <c r="D82" s="1" t="str">
        <f>IF(MOD(MID(pesele__28[[#This Row],[PESEL]], 10, 1), 2) = 0, "k", "m")</f>
        <v>k</v>
      </c>
      <c r="E82" s="1" t="str">
        <f>MID(pesele__28[[#This Row],[PESEL]], 7, 3)</f>
        <v>499</v>
      </c>
    </row>
    <row r="83" spans="1:5" x14ac:dyDescent="0.35">
      <c r="A83" s="1" t="s">
        <v>1046</v>
      </c>
      <c r="B83" s="1" t="s">
        <v>546</v>
      </c>
      <c r="C83" s="1" t="s">
        <v>282</v>
      </c>
      <c r="D83" s="1" t="str">
        <f>IF(MOD(MID(pesele__28[[#This Row],[PESEL]], 10, 1), 2) = 0, "k", "m")</f>
        <v>m</v>
      </c>
      <c r="E83" s="1" t="str">
        <f>MID(pesele__28[[#This Row],[PESEL]], 7, 3)</f>
        <v>495</v>
      </c>
    </row>
    <row r="84" spans="1:5" x14ac:dyDescent="0.35">
      <c r="A84" s="1" t="s">
        <v>1028</v>
      </c>
      <c r="B84" s="1" t="s">
        <v>527</v>
      </c>
      <c r="C84" s="1" t="s">
        <v>104</v>
      </c>
      <c r="D84" s="1" t="str">
        <f>IF(MOD(MID(pesele__28[[#This Row],[PESEL]], 10, 1), 2) = 0, "k", "m")</f>
        <v>m</v>
      </c>
      <c r="E84" s="1" t="str">
        <f>MID(pesele__28[[#This Row],[PESEL]], 7, 3)</f>
        <v>487</v>
      </c>
    </row>
    <row r="85" spans="1:5" x14ac:dyDescent="0.35">
      <c r="A85" s="1" t="s">
        <v>1068</v>
      </c>
      <c r="B85" s="1" t="s">
        <v>569</v>
      </c>
      <c r="C85" s="1" t="s">
        <v>162</v>
      </c>
      <c r="D85" s="1" t="str">
        <f>IF(MOD(MID(pesele__28[[#This Row],[PESEL]], 10, 1), 2) = 0, "k", "m")</f>
        <v>m</v>
      </c>
      <c r="E85" s="1" t="str">
        <f>MID(pesele__28[[#This Row],[PESEL]], 7, 3)</f>
        <v>487</v>
      </c>
    </row>
    <row r="86" spans="1:5" x14ac:dyDescent="0.35">
      <c r="A86" s="1" t="s">
        <v>1070</v>
      </c>
      <c r="B86" s="1" t="s">
        <v>571</v>
      </c>
      <c r="C86" s="1" t="s">
        <v>572</v>
      </c>
      <c r="D86" s="1" t="str">
        <f>IF(MOD(MID(pesele__28[[#This Row],[PESEL]], 10, 1), 2) = 0, "k", "m")</f>
        <v>k</v>
      </c>
      <c r="E86" s="1" t="str">
        <f>MID(pesele__28[[#This Row],[PESEL]], 7, 3)</f>
        <v>472</v>
      </c>
    </row>
    <row r="87" spans="1:5" x14ac:dyDescent="0.35">
      <c r="A87" s="1" t="s">
        <v>1065</v>
      </c>
      <c r="B87" s="1" t="s">
        <v>565</v>
      </c>
      <c r="C87" s="1" t="s">
        <v>162</v>
      </c>
      <c r="D87" s="1" t="str">
        <f>IF(MOD(MID(pesele__28[[#This Row],[PESEL]], 10, 1), 2) = 0, "k", "m")</f>
        <v>m</v>
      </c>
      <c r="E87" s="1" t="str">
        <f>MID(pesele__28[[#This Row],[PESEL]], 7, 3)</f>
        <v>467</v>
      </c>
    </row>
    <row r="88" spans="1:5" x14ac:dyDescent="0.35">
      <c r="A88" s="1" t="s">
        <v>991</v>
      </c>
      <c r="B88" s="1" t="s">
        <v>481</v>
      </c>
      <c r="C88" s="1" t="s">
        <v>482</v>
      </c>
      <c r="D88" s="1" t="str">
        <f>IF(MOD(MID(pesele__28[[#This Row],[PESEL]], 10, 1), 2) = 0, "k", "m")</f>
        <v>m</v>
      </c>
      <c r="E88" s="1" t="str">
        <f>MID(pesele__28[[#This Row],[PESEL]], 7, 3)</f>
        <v>461</v>
      </c>
    </row>
    <row r="89" spans="1:5" x14ac:dyDescent="0.35">
      <c r="A89" s="1" t="s">
        <v>1060</v>
      </c>
      <c r="B89" s="1" t="s">
        <v>561</v>
      </c>
      <c r="C89" s="1" t="s">
        <v>257</v>
      </c>
      <c r="D89" s="1" t="str">
        <f>IF(MOD(MID(pesele__28[[#This Row],[PESEL]], 10, 1), 2) = 0, "k", "m")</f>
        <v>k</v>
      </c>
      <c r="E89" s="1" t="str">
        <f>MID(pesele__28[[#This Row],[PESEL]], 7, 3)</f>
        <v>459</v>
      </c>
    </row>
    <row r="90" spans="1:5" x14ac:dyDescent="0.35">
      <c r="A90" s="1" t="s">
        <v>1114</v>
      </c>
      <c r="B90" s="1" t="s">
        <v>621</v>
      </c>
      <c r="C90" s="1" t="s">
        <v>364</v>
      </c>
      <c r="D90" s="1" t="str">
        <f>IF(MOD(MID(pesele__28[[#This Row],[PESEL]], 10, 1), 2) = 0, "k", "m")</f>
        <v>k</v>
      </c>
      <c r="E90" s="1" t="str">
        <f>MID(pesele__28[[#This Row],[PESEL]], 7, 3)</f>
        <v>448</v>
      </c>
    </row>
    <row r="91" spans="1:5" x14ac:dyDescent="0.35">
      <c r="A91" s="1" t="s">
        <v>1085</v>
      </c>
      <c r="B91" s="1" t="s">
        <v>590</v>
      </c>
      <c r="C91" s="1" t="s">
        <v>58</v>
      </c>
      <c r="D91" s="1" t="str">
        <f>IF(MOD(MID(pesele__28[[#This Row],[PESEL]], 10, 1), 2) = 0, "k", "m")</f>
        <v>k</v>
      </c>
      <c r="E91" s="1" t="str">
        <f>MID(pesele__28[[#This Row],[PESEL]], 7, 3)</f>
        <v>433</v>
      </c>
    </row>
    <row r="92" spans="1:5" x14ac:dyDescent="0.35">
      <c r="A92" s="1" t="s">
        <v>1104</v>
      </c>
      <c r="B92" s="1" t="s">
        <v>609</v>
      </c>
      <c r="C92" s="1" t="s">
        <v>12</v>
      </c>
      <c r="D92" s="1" t="str">
        <f>IF(MOD(MID(pesele__28[[#This Row],[PESEL]], 10, 1), 2) = 0, "k", "m")</f>
        <v>m</v>
      </c>
      <c r="E92" s="1" t="str">
        <f>MID(pesele__28[[#This Row],[PESEL]], 7, 3)</f>
        <v>433</v>
      </c>
    </row>
    <row r="93" spans="1:5" x14ac:dyDescent="0.35">
      <c r="A93" s="1" t="s">
        <v>1084</v>
      </c>
      <c r="B93" s="1" t="s">
        <v>589</v>
      </c>
      <c r="C93" s="1" t="s">
        <v>145</v>
      </c>
      <c r="D93" s="1" t="str">
        <f>IF(MOD(MID(pesele__28[[#This Row],[PESEL]], 10, 1), 2) = 0, "k", "m")</f>
        <v>k</v>
      </c>
      <c r="E93" s="1" t="str">
        <f>MID(pesele__28[[#This Row],[PESEL]], 7, 3)</f>
        <v>411</v>
      </c>
    </row>
    <row r="94" spans="1:5" x14ac:dyDescent="0.35">
      <c r="A94" s="1" t="s">
        <v>1073</v>
      </c>
      <c r="B94" s="1" t="s">
        <v>575</v>
      </c>
      <c r="C94" s="1" t="s">
        <v>576</v>
      </c>
      <c r="D94" s="1" t="str">
        <f>IF(MOD(MID(pesele__28[[#This Row],[PESEL]], 10, 1), 2) = 0, "k", "m")</f>
        <v>k</v>
      </c>
      <c r="E94" s="1" t="str">
        <f>MID(pesele__28[[#This Row],[PESEL]], 7, 3)</f>
        <v>401</v>
      </c>
    </row>
    <row r="95" spans="1:5" x14ac:dyDescent="0.35">
      <c r="A95" s="1" t="s">
        <v>1096</v>
      </c>
      <c r="B95" s="1" t="s">
        <v>602</v>
      </c>
      <c r="C95" s="1" t="s">
        <v>90</v>
      </c>
      <c r="D95" s="1" t="str">
        <f>IF(MOD(MID(pesele__28[[#This Row],[PESEL]], 10, 1), 2) = 0, "k", "m")</f>
        <v>k</v>
      </c>
      <c r="E95" s="1" t="str">
        <f>MID(pesele__28[[#This Row],[PESEL]], 7, 3)</f>
        <v>377</v>
      </c>
    </row>
    <row r="96" spans="1:5" x14ac:dyDescent="0.35">
      <c r="A96" s="1" t="s">
        <v>994</v>
      </c>
      <c r="B96" s="1" t="s">
        <v>485</v>
      </c>
      <c r="C96" s="1" t="s">
        <v>486</v>
      </c>
      <c r="D96" s="1" t="str">
        <f>IF(MOD(MID(pesele__28[[#This Row],[PESEL]], 10, 1), 2) = 0, "k", "m")</f>
        <v>m</v>
      </c>
      <c r="E96" s="1" t="str">
        <f>MID(pesele__28[[#This Row],[PESEL]], 7, 3)</f>
        <v>371</v>
      </c>
    </row>
    <row r="97" spans="1:5" x14ac:dyDescent="0.35">
      <c r="A97" s="1" t="s">
        <v>987</v>
      </c>
      <c r="B97" s="1" t="s">
        <v>476</v>
      </c>
      <c r="C97" s="1" t="s">
        <v>477</v>
      </c>
      <c r="D97" s="1" t="str">
        <f>IF(MOD(MID(pesele__28[[#This Row],[PESEL]], 10, 1), 2) = 0, "k", "m")</f>
        <v>m</v>
      </c>
      <c r="E97" s="1" t="str">
        <f>MID(pesele__28[[#This Row],[PESEL]], 7, 3)</f>
        <v>363</v>
      </c>
    </row>
    <row r="98" spans="1:5" x14ac:dyDescent="0.35">
      <c r="A98" s="1" t="s">
        <v>1004</v>
      </c>
      <c r="B98" s="1" t="s">
        <v>498</v>
      </c>
      <c r="C98" s="1" t="s">
        <v>162</v>
      </c>
      <c r="D98" s="1" t="str">
        <f>IF(MOD(MID(pesele__28[[#This Row],[PESEL]], 10, 1), 2) = 0, "k", "m")</f>
        <v>m</v>
      </c>
      <c r="E98" s="1" t="str">
        <f>MID(pesele__28[[#This Row],[PESEL]], 7, 3)</f>
        <v>360</v>
      </c>
    </row>
    <row r="99" spans="1:5" x14ac:dyDescent="0.35">
      <c r="A99" s="1" t="s">
        <v>1076</v>
      </c>
      <c r="B99" s="1" t="s">
        <v>580</v>
      </c>
      <c r="C99" s="1" t="s">
        <v>104</v>
      </c>
      <c r="D99" s="1" t="str">
        <f>IF(MOD(MID(pesele__28[[#This Row],[PESEL]], 10, 1), 2) = 0, "k", "m")</f>
        <v>m</v>
      </c>
      <c r="E99" s="1" t="str">
        <f>MID(pesele__28[[#This Row],[PESEL]], 7, 3)</f>
        <v>356</v>
      </c>
    </row>
    <row r="100" spans="1:5" x14ac:dyDescent="0.35">
      <c r="A100" s="1" t="s">
        <v>1109</v>
      </c>
      <c r="B100" s="1" t="s">
        <v>615</v>
      </c>
      <c r="C100" s="1" t="s">
        <v>137</v>
      </c>
      <c r="D100" s="1" t="str">
        <f>IF(MOD(MID(pesele__28[[#This Row],[PESEL]], 10, 1), 2) = 0, "k", "m")</f>
        <v>m</v>
      </c>
      <c r="E100" s="1" t="str">
        <f>MID(pesele__28[[#This Row],[PESEL]], 7, 3)</f>
        <v>334</v>
      </c>
    </row>
    <row r="101" spans="1:5" x14ac:dyDescent="0.35">
      <c r="A101" s="1" t="s">
        <v>1107</v>
      </c>
      <c r="B101" s="1" t="s">
        <v>613</v>
      </c>
      <c r="C101" s="1" t="s">
        <v>172</v>
      </c>
      <c r="D101" s="1" t="str">
        <f>IF(MOD(MID(pesele__28[[#This Row],[PESEL]], 10, 1), 2) = 0, "k", "m")</f>
        <v>k</v>
      </c>
      <c r="E101" s="1" t="str">
        <f>MID(pesele__28[[#This Row],[PESEL]], 7, 3)</f>
        <v>333</v>
      </c>
    </row>
    <row r="102" spans="1:5" x14ac:dyDescent="0.35">
      <c r="A102" s="1" t="s">
        <v>1092</v>
      </c>
      <c r="B102" s="1" t="s">
        <v>598</v>
      </c>
      <c r="C102" s="1" t="s">
        <v>139</v>
      </c>
      <c r="D102" s="1" t="str">
        <f>IF(MOD(MID(pesele__28[[#This Row],[PESEL]], 10, 1), 2) = 0, "k", "m")</f>
        <v>m</v>
      </c>
      <c r="E102" s="1" t="str">
        <f>MID(pesele__28[[#This Row],[PESEL]], 7, 3)</f>
        <v>329</v>
      </c>
    </row>
    <row r="103" spans="1:5" x14ac:dyDescent="0.35">
      <c r="A103" s="1" t="s">
        <v>1083</v>
      </c>
      <c r="B103" s="1" t="s">
        <v>587</v>
      </c>
      <c r="C103" s="1" t="s">
        <v>588</v>
      </c>
      <c r="D103" s="1" t="str">
        <f>IF(MOD(MID(pesele__28[[#This Row],[PESEL]], 10, 1), 2) = 0, "k", "m")</f>
        <v>k</v>
      </c>
      <c r="E103" s="1" t="str">
        <f>MID(pesele__28[[#This Row],[PESEL]], 7, 3)</f>
        <v>325</v>
      </c>
    </row>
    <row r="104" spans="1:5" x14ac:dyDescent="0.35">
      <c r="A104" s="1" t="s">
        <v>1082</v>
      </c>
      <c r="B104" s="1" t="s">
        <v>586</v>
      </c>
      <c r="C104" s="1" t="s">
        <v>134</v>
      </c>
      <c r="D104" s="1" t="str">
        <f>IF(MOD(MID(pesele__28[[#This Row],[PESEL]], 10, 1), 2) = 0, "k", "m")</f>
        <v>k</v>
      </c>
      <c r="E104" s="1" t="str">
        <f>MID(pesele__28[[#This Row],[PESEL]], 7, 3)</f>
        <v>305</v>
      </c>
    </row>
    <row r="105" spans="1:5" x14ac:dyDescent="0.35">
      <c r="A105" s="1" t="s">
        <v>1099</v>
      </c>
      <c r="B105" s="1" t="s">
        <v>605</v>
      </c>
      <c r="C105" s="1" t="s">
        <v>78</v>
      </c>
      <c r="D105" s="1" t="str">
        <f>IF(MOD(MID(pesele__28[[#This Row],[PESEL]], 10, 1), 2) = 0, "k", "m")</f>
        <v>m</v>
      </c>
      <c r="E105" s="1" t="str">
        <f>MID(pesele__28[[#This Row],[PESEL]], 7, 3)</f>
        <v>303</v>
      </c>
    </row>
    <row r="106" spans="1:5" x14ac:dyDescent="0.35">
      <c r="A106" s="1" t="s">
        <v>1097</v>
      </c>
      <c r="B106" s="1" t="s">
        <v>603</v>
      </c>
      <c r="C106" s="1" t="s">
        <v>37</v>
      </c>
      <c r="D106" s="1" t="str">
        <f>IF(MOD(MID(pesele__28[[#This Row],[PESEL]], 10, 1), 2) = 0, "k", "m")</f>
        <v>k</v>
      </c>
      <c r="E106" s="1" t="str">
        <f>MID(pesele__28[[#This Row],[PESEL]], 7, 3)</f>
        <v>297</v>
      </c>
    </row>
    <row r="107" spans="1:5" x14ac:dyDescent="0.35">
      <c r="A107" s="1" t="s">
        <v>997</v>
      </c>
      <c r="B107" s="1" t="s">
        <v>489</v>
      </c>
      <c r="C107" s="1" t="s">
        <v>490</v>
      </c>
      <c r="D107" s="1" t="str">
        <f>IF(MOD(MID(pesele__28[[#This Row],[PESEL]], 10, 1), 2) = 0, "k", "m")</f>
        <v>m</v>
      </c>
      <c r="E107" s="1" t="str">
        <f>MID(pesele__28[[#This Row],[PESEL]], 7, 3)</f>
        <v>289</v>
      </c>
    </row>
    <row r="108" spans="1:5" x14ac:dyDescent="0.35">
      <c r="A108" s="1" t="s">
        <v>1045</v>
      </c>
      <c r="B108" s="1" t="s">
        <v>129</v>
      </c>
      <c r="C108" s="1" t="s">
        <v>519</v>
      </c>
      <c r="D108" s="1" t="str">
        <f>IF(MOD(MID(pesele__28[[#This Row],[PESEL]], 10, 1), 2) = 0, "k", "m")</f>
        <v>m</v>
      </c>
      <c r="E108" s="1" t="str">
        <f>MID(pesele__28[[#This Row],[PESEL]], 7, 3)</f>
        <v>285</v>
      </c>
    </row>
    <row r="109" spans="1:5" x14ac:dyDescent="0.35">
      <c r="A109" s="1" t="s">
        <v>1064</v>
      </c>
      <c r="B109" s="1" t="s">
        <v>564</v>
      </c>
      <c r="C109" s="1" t="s">
        <v>19</v>
      </c>
      <c r="D109" s="1" t="str">
        <f>IF(MOD(MID(pesele__28[[#This Row],[PESEL]], 10, 1), 2) = 0, "k", "m")</f>
        <v>m</v>
      </c>
      <c r="E109" s="1" t="str">
        <f>MID(pesele__28[[#This Row],[PESEL]], 7, 3)</f>
        <v>278</v>
      </c>
    </row>
    <row r="110" spans="1:5" x14ac:dyDescent="0.35">
      <c r="A110" s="1" t="s">
        <v>1031</v>
      </c>
      <c r="B110" s="1" t="s">
        <v>530</v>
      </c>
      <c r="C110" s="1" t="s">
        <v>26</v>
      </c>
      <c r="D110" s="1" t="str">
        <f>IF(MOD(MID(pesele__28[[#This Row],[PESEL]], 10, 1), 2) = 0, "k", "m")</f>
        <v>m</v>
      </c>
      <c r="E110" s="1" t="str">
        <f>MID(pesele__28[[#This Row],[PESEL]], 7, 3)</f>
        <v>261</v>
      </c>
    </row>
    <row r="111" spans="1:5" x14ac:dyDescent="0.35">
      <c r="A111" s="1" t="s">
        <v>1088</v>
      </c>
      <c r="B111" s="1" t="s">
        <v>594</v>
      </c>
      <c r="C111" s="1" t="s">
        <v>121</v>
      </c>
      <c r="D111" s="1" t="str">
        <f>IF(MOD(MID(pesele__28[[#This Row],[PESEL]], 10, 1), 2) = 0, "k", "m")</f>
        <v>k</v>
      </c>
      <c r="E111" s="1" t="str">
        <f>MID(pesele__28[[#This Row],[PESEL]], 7, 3)</f>
        <v>242</v>
      </c>
    </row>
    <row r="112" spans="1:5" x14ac:dyDescent="0.35">
      <c r="A112" s="1" t="s">
        <v>1009</v>
      </c>
      <c r="B112" s="1" t="s">
        <v>505</v>
      </c>
      <c r="C112" s="1" t="s">
        <v>193</v>
      </c>
      <c r="D112" s="1" t="str">
        <f>IF(MOD(MID(pesele__28[[#This Row],[PESEL]], 10, 1), 2) = 0, "k", "m")</f>
        <v>k</v>
      </c>
      <c r="E112" s="1" t="str">
        <f>MID(pesele__28[[#This Row],[PESEL]], 7, 3)</f>
        <v>204</v>
      </c>
    </row>
    <row r="113" spans="1:5" x14ac:dyDescent="0.35">
      <c r="A113" s="1" t="s">
        <v>1110</v>
      </c>
      <c r="B113" s="1" t="s">
        <v>616</v>
      </c>
      <c r="C113" s="1" t="s">
        <v>617</v>
      </c>
      <c r="D113" s="1" t="str">
        <f>IF(MOD(MID(pesele__28[[#This Row],[PESEL]], 10, 1), 2) = 0, "k", "m")</f>
        <v>m</v>
      </c>
      <c r="E113" s="1" t="str">
        <f>MID(pesele__28[[#This Row],[PESEL]], 7, 3)</f>
        <v>204</v>
      </c>
    </row>
    <row r="114" spans="1:5" x14ac:dyDescent="0.35">
      <c r="A114" s="1" t="s">
        <v>1123</v>
      </c>
      <c r="B114" s="1" t="s">
        <v>630</v>
      </c>
      <c r="C114" s="1" t="s">
        <v>139</v>
      </c>
      <c r="D114" s="1" t="str">
        <f>IF(MOD(MID(pesele__28[[#This Row],[PESEL]], 10, 1), 2) = 0, "k", "m")</f>
        <v>m</v>
      </c>
      <c r="E114" s="1" t="str">
        <f>MID(pesele__28[[#This Row],[PESEL]], 7, 3)</f>
        <v>201</v>
      </c>
    </row>
    <row r="115" spans="1:5" x14ac:dyDescent="0.35">
      <c r="A115" s="1" t="s">
        <v>1115</v>
      </c>
      <c r="B115" s="1" t="s">
        <v>622</v>
      </c>
      <c r="C115" s="1" t="s">
        <v>58</v>
      </c>
      <c r="D115" s="1" t="str">
        <f>IF(MOD(MID(pesele__28[[#This Row],[PESEL]], 10, 1), 2) = 0, "k", "m")</f>
        <v>k</v>
      </c>
      <c r="E115" s="1" t="str">
        <f>MID(pesele__28[[#This Row],[PESEL]], 7, 3)</f>
        <v>198</v>
      </c>
    </row>
    <row r="116" spans="1:5" x14ac:dyDescent="0.35">
      <c r="A116" s="1" t="s">
        <v>1016</v>
      </c>
      <c r="B116" s="1" t="s">
        <v>514</v>
      </c>
      <c r="C116" s="1" t="s">
        <v>8</v>
      </c>
      <c r="D116" s="1" t="str">
        <f>IF(MOD(MID(pesele__28[[#This Row],[PESEL]], 10, 1), 2) = 0, "k", "m")</f>
        <v>m</v>
      </c>
      <c r="E116" s="1" t="str">
        <f>MID(pesele__28[[#This Row],[PESEL]], 7, 3)</f>
        <v>195</v>
      </c>
    </row>
    <row r="117" spans="1:5" x14ac:dyDescent="0.35">
      <c r="A117" s="1" t="s">
        <v>1069</v>
      </c>
      <c r="B117" s="1" t="s">
        <v>570</v>
      </c>
      <c r="C117" s="1" t="s">
        <v>164</v>
      </c>
      <c r="D117" s="1" t="str">
        <f>IF(MOD(MID(pesele__28[[#This Row],[PESEL]], 10, 1), 2) = 0, "k", "m")</f>
        <v>k</v>
      </c>
      <c r="E117" s="1" t="str">
        <f>MID(pesele__28[[#This Row],[PESEL]], 7, 3)</f>
        <v>192</v>
      </c>
    </row>
    <row r="118" spans="1:5" x14ac:dyDescent="0.35">
      <c r="A118" s="1" t="s">
        <v>1030</v>
      </c>
      <c r="B118" s="1" t="s">
        <v>529</v>
      </c>
      <c r="C118" s="1" t="s">
        <v>162</v>
      </c>
      <c r="D118" s="1" t="str">
        <f>IF(MOD(MID(pesele__28[[#This Row],[PESEL]], 10, 1), 2) = 0, "k", "m")</f>
        <v>m</v>
      </c>
      <c r="E118" s="1" t="str">
        <f>MID(pesele__28[[#This Row],[PESEL]], 7, 3)</f>
        <v>175</v>
      </c>
    </row>
    <row r="119" spans="1:5" x14ac:dyDescent="0.35">
      <c r="A119" s="1" t="s">
        <v>1090</v>
      </c>
      <c r="B119" s="1" t="s">
        <v>596</v>
      </c>
      <c r="C119" s="1" t="s">
        <v>104</v>
      </c>
      <c r="D119" s="1" t="str">
        <f>IF(MOD(MID(pesele__28[[#This Row],[PESEL]], 10, 1), 2) = 0, "k", "m")</f>
        <v>m</v>
      </c>
      <c r="E119" s="1" t="str">
        <f>MID(pesele__28[[#This Row],[PESEL]], 7, 3)</f>
        <v>162</v>
      </c>
    </row>
    <row r="120" spans="1:5" x14ac:dyDescent="0.35">
      <c r="A120" s="1" t="s">
        <v>1059</v>
      </c>
      <c r="B120" s="1" t="s">
        <v>560</v>
      </c>
      <c r="C120" s="1" t="s">
        <v>193</v>
      </c>
      <c r="D120" s="1" t="str">
        <f>IF(MOD(MID(pesele__28[[#This Row],[PESEL]], 10, 1), 2) = 0, "k", "m")</f>
        <v>k</v>
      </c>
      <c r="E120" s="1" t="str">
        <f>MID(pesele__28[[#This Row],[PESEL]], 7, 3)</f>
        <v>150</v>
      </c>
    </row>
    <row r="121" spans="1:5" x14ac:dyDescent="0.35">
      <c r="A121" s="1" t="s">
        <v>815</v>
      </c>
      <c r="B121" s="1" t="s">
        <v>283</v>
      </c>
      <c r="C121" s="1" t="s">
        <v>104</v>
      </c>
      <c r="D121" s="1" t="str">
        <f>IF(MOD(MID(pesele__28[[#This Row],[PESEL]], 10, 1), 2) = 0, "k", "m")</f>
        <v>m</v>
      </c>
      <c r="E121" s="1" t="str">
        <f>MID(pesele__28[[#This Row],[PESEL]], 7, 3)</f>
        <v>146</v>
      </c>
    </row>
    <row r="122" spans="1:5" x14ac:dyDescent="0.35">
      <c r="A122" s="1" t="s">
        <v>1021</v>
      </c>
      <c r="B122" s="1" t="s">
        <v>522</v>
      </c>
      <c r="C122" s="1" t="s">
        <v>26</v>
      </c>
      <c r="D122" s="1" t="str">
        <f>IF(MOD(MID(pesele__28[[#This Row],[PESEL]], 10, 1), 2) = 0, "k", "m")</f>
        <v>m</v>
      </c>
      <c r="E122" s="1" t="str">
        <f>MID(pesele__28[[#This Row],[PESEL]], 7, 3)</f>
        <v>146</v>
      </c>
    </row>
    <row r="123" spans="1:5" x14ac:dyDescent="0.35">
      <c r="A123" s="1" t="s">
        <v>672</v>
      </c>
      <c r="B123" s="1" t="s">
        <v>73</v>
      </c>
      <c r="C123" s="1" t="s">
        <v>74</v>
      </c>
      <c r="D123" s="1" t="str">
        <f>IF(MOD(MID(pesele__28[[#This Row],[PESEL]], 10, 1), 2) = 0, "k", "m")</f>
        <v>m</v>
      </c>
      <c r="E123" s="1" t="str">
        <f>MID(pesele__28[[#This Row],[PESEL]], 7, 3)</f>
        <v>143</v>
      </c>
    </row>
    <row r="124" spans="1:5" x14ac:dyDescent="0.35">
      <c r="A124" s="1" t="s">
        <v>676</v>
      </c>
      <c r="B124" s="1" t="s">
        <v>79</v>
      </c>
      <c r="C124" s="1" t="s">
        <v>31</v>
      </c>
      <c r="D124" s="1" t="str">
        <f>IF(MOD(MID(pesele__28[[#This Row],[PESEL]], 10, 1), 2) = 0, "k", "m")</f>
        <v>m</v>
      </c>
      <c r="E124" s="1" t="str">
        <f>MID(pesele__28[[#This Row],[PESEL]], 7, 3)</f>
        <v>140</v>
      </c>
    </row>
    <row r="125" spans="1:5" x14ac:dyDescent="0.35">
      <c r="A125" s="1" t="s">
        <v>814</v>
      </c>
      <c r="B125" s="1" t="s">
        <v>281</v>
      </c>
      <c r="C125" s="1" t="s">
        <v>282</v>
      </c>
      <c r="D125" s="1" t="str">
        <f>IF(MOD(MID(pesele__28[[#This Row],[PESEL]], 10, 1), 2) = 0, "k", "m")</f>
        <v>m</v>
      </c>
      <c r="E125" s="1" t="str">
        <f>MID(pesele__28[[#This Row],[PESEL]], 7, 3)</f>
        <v>131</v>
      </c>
    </row>
    <row r="126" spans="1:5" x14ac:dyDescent="0.35">
      <c r="A126" s="1" t="s">
        <v>753</v>
      </c>
      <c r="B126" s="1" t="s">
        <v>199</v>
      </c>
      <c r="C126" s="1" t="s">
        <v>162</v>
      </c>
      <c r="D126" s="1" t="str">
        <f>IF(MOD(MID(pesele__28[[#This Row],[PESEL]], 10, 1), 2) = 0, "k", "m")</f>
        <v>m</v>
      </c>
      <c r="E126" s="1" t="str">
        <f>MID(pesele__28[[#This Row],[PESEL]], 7, 3)</f>
        <v>129</v>
      </c>
    </row>
    <row r="127" spans="1:5" x14ac:dyDescent="0.35">
      <c r="A127" s="1" t="s">
        <v>635</v>
      </c>
      <c r="B127" s="1" t="s">
        <v>7</v>
      </c>
      <c r="C127" s="1" t="s">
        <v>8</v>
      </c>
      <c r="D127" s="1" t="str">
        <f>IF(MOD(MID(pesele__28[[#This Row],[PESEL]], 10, 1), 2) = 0, "k", "m")</f>
        <v>m</v>
      </c>
      <c r="E127" s="1" t="str">
        <f>MID(pesele__28[[#This Row],[PESEL]], 7, 3)</f>
        <v>128</v>
      </c>
    </row>
    <row r="128" spans="1:5" x14ac:dyDescent="0.35">
      <c r="A128" s="1" t="s">
        <v>673</v>
      </c>
      <c r="B128" s="1" t="s">
        <v>75</v>
      </c>
      <c r="C128" s="1" t="s">
        <v>24</v>
      </c>
      <c r="D128" s="1" t="str">
        <f>IF(MOD(MID(pesele__28[[#This Row],[PESEL]], 10, 1), 2) = 0, "k", "m")</f>
        <v>m</v>
      </c>
      <c r="E128" s="1" t="str">
        <f>MID(pesele__28[[#This Row],[PESEL]], 7, 3)</f>
        <v>126</v>
      </c>
    </row>
    <row r="129" spans="1:5" x14ac:dyDescent="0.35">
      <c r="A129" s="1" t="s">
        <v>653</v>
      </c>
      <c r="B129" s="1" t="s">
        <v>39</v>
      </c>
      <c r="C129" s="1" t="s">
        <v>40</v>
      </c>
      <c r="D129" s="1" t="str">
        <f>IF(MOD(MID(pesele__28[[#This Row],[PESEL]], 10, 1), 2) = 0, "k", "m")</f>
        <v>m</v>
      </c>
      <c r="E129" s="1" t="str">
        <f>MID(pesele__28[[#This Row],[PESEL]], 7, 3)</f>
        <v>125</v>
      </c>
    </row>
    <row r="130" spans="1:5" x14ac:dyDescent="0.35">
      <c r="A130" s="1" t="s">
        <v>667</v>
      </c>
      <c r="B130" s="1" t="s">
        <v>64</v>
      </c>
      <c r="C130" s="1" t="s">
        <v>65</v>
      </c>
      <c r="D130" s="1" t="str">
        <f>IF(MOD(MID(pesele__28[[#This Row],[PESEL]], 10, 1), 2) = 0, "k", "m")</f>
        <v>k</v>
      </c>
      <c r="E130" s="1" t="str">
        <f>MID(pesele__28[[#This Row],[PESEL]], 7, 3)</f>
        <v>124</v>
      </c>
    </row>
    <row r="131" spans="1:5" x14ac:dyDescent="0.35">
      <c r="A131" s="1" t="s">
        <v>650</v>
      </c>
      <c r="B131" s="1" t="s">
        <v>34</v>
      </c>
      <c r="C131" s="1" t="s">
        <v>35</v>
      </c>
      <c r="D131" s="1" t="str">
        <f>IF(MOD(MID(pesele__28[[#This Row],[PESEL]], 10, 1), 2) = 0, "k", "m")</f>
        <v>m</v>
      </c>
      <c r="E131" s="1" t="str">
        <f>MID(pesele__28[[#This Row],[PESEL]], 7, 3)</f>
        <v>122</v>
      </c>
    </row>
    <row r="132" spans="1:5" x14ac:dyDescent="0.35">
      <c r="A132" s="1" t="s">
        <v>759</v>
      </c>
      <c r="B132" s="1" t="s">
        <v>207</v>
      </c>
      <c r="C132" s="1" t="s">
        <v>208</v>
      </c>
      <c r="D132" s="1" t="str">
        <f>IF(MOD(MID(pesele__28[[#This Row],[PESEL]], 10, 1), 2) = 0, "k", "m")</f>
        <v>k</v>
      </c>
      <c r="E132" s="1" t="str">
        <f>MID(pesele__28[[#This Row],[PESEL]], 7, 3)</f>
        <v>122</v>
      </c>
    </row>
    <row r="133" spans="1:5" x14ac:dyDescent="0.35">
      <c r="A133" s="1" t="s">
        <v>648</v>
      </c>
      <c r="B133" s="1" t="s">
        <v>30</v>
      </c>
      <c r="C133" s="1" t="s">
        <v>31</v>
      </c>
      <c r="D133" s="1" t="str">
        <f>IF(MOD(MID(pesele__28[[#This Row],[PESEL]], 10, 1), 2) = 0, "k", "m")</f>
        <v>m</v>
      </c>
      <c r="E133" s="1" t="str">
        <f>MID(pesele__28[[#This Row],[PESEL]], 7, 3)</f>
        <v>119</v>
      </c>
    </row>
    <row r="134" spans="1:5" x14ac:dyDescent="0.35">
      <c r="A134" s="1" t="s">
        <v>950</v>
      </c>
      <c r="B134" s="1" t="s">
        <v>433</v>
      </c>
      <c r="C134" s="1" t="s">
        <v>255</v>
      </c>
      <c r="D134" s="1" t="str">
        <f>IF(MOD(MID(pesele__28[[#This Row],[PESEL]], 10, 1), 2) = 0, "k", "m")</f>
        <v>k</v>
      </c>
      <c r="E134" s="1" t="str">
        <f>MID(pesele__28[[#This Row],[PESEL]], 7, 3)</f>
        <v>117</v>
      </c>
    </row>
    <row r="135" spans="1:5" x14ac:dyDescent="0.35">
      <c r="A135" s="1" t="s">
        <v>708</v>
      </c>
      <c r="B135" s="1" t="s">
        <v>125</v>
      </c>
      <c r="C135" s="1" t="s">
        <v>126</v>
      </c>
      <c r="D135" s="1" t="str">
        <f>IF(MOD(MID(pesele__28[[#This Row],[PESEL]], 10, 1), 2) = 0, "k", "m")</f>
        <v>m</v>
      </c>
      <c r="E135" s="1" t="str">
        <f>MID(pesele__28[[#This Row],[PESEL]], 7, 3)</f>
        <v>115</v>
      </c>
    </row>
    <row r="136" spans="1:5" x14ac:dyDescent="0.35">
      <c r="A136" s="1" t="s">
        <v>849</v>
      </c>
      <c r="B136" s="1" t="s">
        <v>323</v>
      </c>
      <c r="C136" s="1" t="s">
        <v>201</v>
      </c>
      <c r="D136" s="1" t="str">
        <f>IF(MOD(MID(pesele__28[[#This Row],[PESEL]], 10, 1), 2) = 0, "k", "m")</f>
        <v>k</v>
      </c>
      <c r="E136" s="1" t="str">
        <f>MID(pesele__28[[#This Row],[PESEL]], 7, 3)</f>
        <v>114</v>
      </c>
    </row>
    <row r="137" spans="1:5" x14ac:dyDescent="0.35">
      <c r="A137" s="1" t="s">
        <v>897</v>
      </c>
      <c r="B137" s="1" t="s">
        <v>379</v>
      </c>
      <c r="C137" s="1" t="s">
        <v>37</v>
      </c>
      <c r="D137" s="1" t="str">
        <f>IF(MOD(MID(pesele__28[[#This Row],[PESEL]], 10, 1), 2) = 0, "k", "m")</f>
        <v>k</v>
      </c>
      <c r="E137" s="1" t="str">
        <f>MID(pesele__28[[#This Row],[PESEL]], 7, 3)</f>
        <v>114</v>
      </c>
    </row>
    <row r="138" spans="1:5" x14ac:dyDescent="0.35">
      <c r="A138" s="1" t="s">
        <v>657</v>
      </c>
      <c r="B138" s="1" t="s">
        <v>47</v>
      </c>
      <c r="C138" s="1" t="s">
        <v>48</v>
      </c>
      <c r="D138" s="1" t="str">
        <f>IF(MOD(MID(pesele__28[[#This Row],[PESEL]], 10, 1), 2) = 0, "k", "m")</f>
        <v>m</v>
      </c>
      <c r="E138" s="1" t="str">
        <f>MID(pesele__28[[#This Row],[PESEL]], 7, 3)</f>
        <v>113</v>
      </c>
    </row>
    <row r="139" spans="1:5" x14ac:dyDescent="0.35">
      <c r="A139" s="1" t="s">
        <v>985</v>
      </c>
      <c r="B139" s="1" t="s">
        <v>473</v>
      </c>
      <c r="C139" s="1" t="s">
        <v>12</v>
      </c>
      <c r="D139" s="1" t="str">
        <f>IF(MOD(MID(pesele__28[[#This Row],[PESEL]], 10, 1), 2) = 0, "k", "m")</f>
        <v>m</v>
      </c>
      <c r="E139" s="1" t="str">
        <f>MID(pesele__28[[#This Row],[PESEL]], 7, 3)</f>
        <v>113</v>
      </c>
    </row>
    <row r="140" spans="1:5" x14ac:dyDescent="0.35">
      <c r="A140" s="1" t="s">
        <v>986</v>
      </c>
      <c r="B140" s="1" t="s">
        <v>474</v>
      </c>
      <c r="C140" s="1" t="s">
        <v>475</v>
      </c>
      <c r="D140" s="1" t="str">
        <f>IF(MOD(MID(pesele__28[[#This Row],[PESEL]], 10, 1), 2) = 0, "k", "m")</f>
        <v>k</v>
      </c>
      <c r="E140" s="1" t="str">
        <f>MID(pesele__28[[#This Row],[PESEL]], 7, 3)</f>
        <v>113</v>
      </c>
    </row>
    <row r="141" spans="1:5" x14ac:dyDescent="0.35">
      <c r="A141" s="1" t="s">
        <v>758</v>
      </c>
      <c r="B141" s="1" t="s">
        <v>206</v>
      </c>
      <c r="C141" s="1" t="s">
        <v>126</v>
      </c>
      <c r="D141" s="1" t="str">
        <f>IF(MOD(MID(pesele__28[[#This Row],[PESEL]], 10, 1), 2) = 0, "k", "m")</f>
        <v>m</v>
      </c>
      <c r="E141" s="1" t="str">
        <f>MID(pesele__28[[#This Row],[PESEL]], 7, 3)</f>
        <v>112</v>
      </c>
    </row>
    <row r="142" spans="1:5" x14ac:dyDescent="0.35">
      <c r="A142" s="1" t="s">
        <v>927</v>
      </c>
      <c r="B142" s="1" t="s">
        <v>412</v>
      </c>
      <c r="C142" s="1" t="s">
        <v>70</v>
      </c>
      <c r="D142" s="1" t="str">
        <f>IF(MOD(MID(pesele__28[[#This Row],[PESEL]], 10, 1), 2) = 0, "k", "m")</f>
        <v>m</v>
      </c>
      <c r="E142" s="1" t="str">
        <f>MID(pesele__28[[#This Row],[PESEL]], 7, 3)</f>
        <v>112</v>
      </c>
    </row>
    <row r="143" spans="1:5" x14ac:dyDescent="0.35">
      <c r="A143" s="1" t="s">
        <v>688</v>
      </c>
      <c r="B143" s="1" t="s">
        <v>95</v>
      </c>
      <c r="C143" s="1" t="s">
        <v>37</v>
      </c>
      <c r="D143" s="1" t="str">
        <f>IF(MOD(MID(pesele__28[[#This Row],[PESEL]], 10, 1), 2) = 0, "k", "m")</f>
        <v>k</v>
      </c>
      <c r="E143" s="1" t="str">
        <f>MID(pesele__28[[#This Row],[PESEL]], 7, 3)</f>
        <v>111</v>
      </c>
    </row>
    <row r="144" spans="1:5" x14ac:dyDescent="0.35">
      <c r="A144" s="1" t="s">
        <v>1081</v>
      </c>
      <c r="B144" s="1" t="s">
        <v>570</v>
      </c>
      <c r="C144" s="1" t="s">
        <v>253</v>
      </c>
      <c r="D144" s="1" t="str">
        <f>IF(MOD(MID(pesele__28[[#This Row],[PESEL]], 10, 1), 2) = 0, "k", "m")</f>
        <v>k</v>
      </c>
      <c r="E144" s="1" t="str">
        <f>MID(pesele__28[[#This Row],[PESEL]], 7, 3)</f>
        <v>111</v>
      </c>
    </row>
    <row r="145" spans="1:5" x14ac:dyDescent="0.35">
      <c r="A145" s="1" t="s">
        <v>694</v>
      </c>
      <c r="B145" s="1" t="s">
        <v>103</v>
      </c>
      <c r="C145" s="1" t="s">
        <v>104</v>
      </c>
      <c r="D145" s="1" t="str">
        <f>IF(MOD(MID(pesele__28[[#This Row],[PESEL]], 10, 1), 2) = 0, "k", "m")</f>
        <v>m</v>
      </c>
      <c r="E145" s="1" t="str">
        <f>MID(pesele__28[[#This Row],[PESEL]], 7, 3)</f>
        <v>110</v>
      </c>
    </row>
    <row r="146" spans="1:5" x14ac:dyDescent="0.35">
      <c r="A146" s="1" t="s">
        <v>728</v>
      </c>
      <c r="B146" s="1" t="s">
        <v>158</v>
      </c>
      <c r="C146" s="1" t="s">
        <v>4</v>
      </c>
      <c r="D146" s="1" t="str">
        <f>IF(MOD(MID(pesele__28[[#This Row],[PESEL]], 10, 1), 2) = 0, "k", "m")</f>
        <v>m</v>
      </c>
      <c r="E146" s="1" t="str">
        <f>MID(pesele__28[[#This Row],[PESEL]], 7, 3)</f>
        <v>110</v>
      </c>
    </row>
    <row r="147" spans="1:5" x14ac:dyDescent="0.35">
      <c r="A147" s="1" t="s">
        <v>839</v>
      </c>
      <c r="B147" s="1" t="s">
        <v>314</v>
      </c>
      <c r="C147" s="1" t="s">
        <v>137</v>
      </c>
      <c r="D147" s="1" t="str">
        <f>IF(MOD(MID(pesele__28[[#This Row],[PESEL]], 10, 1), 2) = 0, "k", "m")</f>
        <v>m</v>
      </c>
      <c r="E147" s="1" t="str">
        <f>MID(pesele__28[[#This Row],[PESEL]], 7, 3)</f>
        <v>110</v>
      </c>
    </row>
    <row r="148" spans="1:5" x14ac:dyDescent="0.35">
      <c r="A148" s="1" t="s">
        <v>1026</v>
      </c>
      <c r="B148" s="1" t="s">
        <v>526</v>
      </c>
      <c r="C148" s="1" t="s">
        <v>193</v>
      </c>
      <c r="D148" s="1" t="str">
        <f>IF(MOD(MID(pesele__28[[#This Row],[PESEL]], 10, 1), 2) = 0, "k", "m")</f>
        <v>k</v>
      </c>
      <c r="E148" s="1" t="str">
        <f>MID(pesele__28[[#This Row],[PESEL]], 7, 3)</f>
        <v>110</v>
      </c>
    </row>
    <row r="149" spans="1:5" x14ac:dyDescent="0.35">
      <c r="A149" s="1" t="s">
        <v>781</v>
      </c>
      <c r="B149" s="1" t="s">
        <v>239</v>
      </c>
      <c r="C149" s="1" t="s">
        <v>150</v>
      </c>
      <c r="D149" s="1" t="str">
        <f>IF(MOD(MID(pesele__28[[#This Row],[PESEL]], 10, 1), 2) = 0, "k", "m")</f>
        <v>k</v>
      </c>
      <c r="E149" s="1" t="str">
        <f>MID(pesele__28[[#This Row],[PESEL]], 7, 3)</f>
        <v>109</v>
      </c>
    </row>
    <row r="150" spans="1:5" x14ac:dyDescent="0.35">
      <c r="A150" s="1" t="s">
        <v>822</v>
      </c>
      <c r="B150" s="1" t="s">
        <v>292</v>
      </c>
      <c r="C150" s="1" t="s">
        <v>104</v>
      </c>
      <c r="D150" s="1" t="str">
        <f>IF(MOD(MID(pesele__28[[#This Row],[PESEL]], 10, 1), 2) = 0, "k", "m")</f>
        <v>m</v>
      </c>
      <c r="E150" s="1" t="str">
        <f>MID(pesele__28[[#This Row],[PESEL]], 7, 3)</f>
        <v>108</v>
      </c>
    </row>
    <row r="151" spans="1:5" x14ac:dyDescent="0.35">
      <c r="A151" s="1" t="s">
        <v>1038</v>
      </c>
      <c r="B151" s="1" t="s">
        <v>538</v>
      </c>
      <c r="C151" s="1" t="s">
        <v>273</v>
      </c>
      <c r="D151" s="1" t="str">
        <f>IF(MOD(MID(pesele__28[[#This Row],[PESEL]], 10, 1), 2) = 0, "k", "m")</f>
        <v>k</v>
      </c>
      <c r="E151" s="1" t="str">
        <f>MID(pesele__28[[#This Row],[PESEL]], 7, 3)</f>
        <v>108</v>
      </c>
    </row>
    <row r="152" spans="1:5" x14ac:dyDescent="0.35">
      <c r="A152" s="1" t="s">
        <v>1067</v>
      </c>
      <c r="B152" s="1" t="s">
        <v>567</v>
      </c>
      <c r="C152" s="1" t="s">
        <v>568</v>
      </c>
      <c r="D152" s="1" t="str">
        <f>IF(MOD(MID(pesele__28[[#This Row],[PESEL]], 10, 1), 2) = 0, "k", "m")</f>
        <v>k</v>
      </c>
      <c r="E152" s="1" t="str">
        <f>MID(pesele__28[[#This Row],[PESEL]], 7, 3)</f>
        <v>108</v>
      </c>
    </row>
    <row r="153" spans="1:5" x14ac:dyDescent="0.35">
      <c r="A153" s="1" t="s">
        <v>891</v>
      </c>
      <c r="B153" s="1" t="s">
        <v>146</v>
      </c>
      <c r="C153" s="1" t="s">
        <v>4</v>
      </c>
      <c r="D153" s="1" t="str">
        <f>IF(MOD(MID(pesele__28[[#This Row],[PESEL]], 10, 1), 2) = 0, "k", "m")</f>
        <v>m</v>
      </c>
      <c r="E153" s="1" t="str">
        <f>MID(pesele__28[[#This Row],[PESEL]], 7, 3)</f>
        <v>107</v>
      </c>
    </row>
    <row r="154" spans="1:5" x14ac:dyDescent="0.35">
      <c r="A154" s="1" t="s">
        <v>867</v>
      </c>
      <c r="B154" s="1" t="s">
        <v>345</v>
      </c>
      <c r="C154" s="1" t="s">
        <v>180</v>
      </c>
      <c r="D154" s="1" t="str">
        <f>IF(MOD(MID(pesele__28[[#This Row],[PESEL]], 10, 1), 2) = 0, "k", "m")</f>
        <v>m</v>
      </c>
      <c r="E154" s="1" t="str">
        <f>MID(pesele__28[[#This Row],[PESEL]], 7, 3)</f>
        <v>102</v>
      </c>
    </row>
    <row r="155" spans="1:5" x14ac:dyDescent="0.35">
      <c r="A155" s="1" t="s">
        <v>923</v>
      </c>
      <c r="B155" s="1" t="s">
        <v>408</v>
      </c>
      <c r="C155" s="1" t="s">
        <v>104</v>
      </c>
      <c r="D155" s="1" t="str">
        <f>IF(MOD(MID(pesele__28[[#This Row],[PESEL]], 10, 1), 2) = 0, "k", "m")</f>
        <v>m</v>
      </c>
      <c r="E155" s="1" t="str">
        <f>MID(pesele__28[[#This Row],[PESEL]], 7, 3)</f>
        <v>102</v>
      </c>
    </row>
    <row r="156" spans="1:5" x14ac:dyDescent="0.35">
      <c r="A156" s="1" t="s">
        <v>828</v>
      </c>
      <c r="B156" s="1" t="s">
        <v>300</v>
      </c>
      <c r="C156" s="1" t="s">
        <v>234</v>
      </c>
      <c r="D156" s="1" t="str">
        <f>IF(MOD(MID(pesele__28[[#This Row],[PESEL]], 10, 1), 2) = 0, "k", "m")</f>
        <v>m</v>
      </c>
      <c r="E156" s="1" t="str">
        <f>MID(pesele__28[[#This Row],[PESEL]], 7, 3)</f>
        <v>101</v>
      </c>
    </row>
    <row r="157" spans="1:5" x14ac:dyDescent="0.35">
      <c r="A157" s="1" t="s">
        <v>751</v>
      </c>
      <c r="B157" s="1" t="s">
        <v>196</v>
      </c>
      <c r="C157" s="1" t="s">
        <v>42</v>
      </c>
      <c r="D157" s="1" t="str">
        <f>IF(MOD(MID(pesele__28[[#This Row],[PESEL]], 10, 1), 2) = 0, "k", "m")</f>
        <v>m</v>
      </c>
      <c r="E157" s="1" t="str">
        <f>MID(pesele__28[[#This Row],[PESEL]], 7, 3)</f>
        <v>100</v>
      </c>
    </row>
    <row r="158" spans="1:5" x14ac:dyDescent="0.35">
      <c r="A158" s="1" t="s">
        <v>804</v>
      </c>
      <c r="B158" s="1" t="s">
        <v>269</v>
      </c>
      <c r="C158" s="1" t="s">
        <v>56</v>
      </c>
      <c r="D158" s="1" t="str">
        <f>IF(MOD(MID(pesele__28[[#This Row],[PESEL]], 10, 1), 2) = 0, "k", "m")</f>
        <v>k</v>
      </c>
      <c r="E158" s="1" t="str">
        <f>MID(pesele__28[[#This Row],[PESEL]], 7, 3)</f>
        <v>099</v>
      </c>
    </row>
    <row r="159" spans="1:5" x14ac:dyDescent="0.35">
      <c r="A159" s="1" t="s">
        <v>816</v>
      </c>
      <c r="B159" s="1" t="s">
        <v>284</v>
      </c>
      <c r="C159" s="1" t="s">
        <v>14</v>
      </c>
      <c r="D159" s="1" t="str">
        <f>IF(MOD(MID(pesele__28[[#This Row],[PESEL]], 10, 1), 2) = 0, "k", "m")</f>
        <v>m</v>
      </c>
      <c r="E159" s="1" t="str">
        <f>MID(pesele__28[[#This Row],[PESEL]], 7, 3)</f>
        <v>098</v>
      </c>
    </row>
    <row r="160" spans="1:5" x14ac:dyDescent="0.35">
      <c r="A160" s="1" t="s">
        <v>861</v>
      </c>
      <c r="B160" s="1" t="s">
        <v>337</v>
      </c>
      <c r="C160" s="1" t="s">
        <v>338</v>
      </c>
      <c r="D160" s="1" t="str">
        <f>IF(MOD(MID(pesele__28[[#This Row],[PESEL]], 10, 1), 2) = 0, "k", "m")</f>
        <v>m</v>
      </c>
      <c r="E160" s="1" t="str">
        <f>MID(pesele__28[[#This Row],[PESEL]], 7, 3)</f>
        <v>098</v>
      </c>
    </row>
    <row r="161" spans="1:5" x14ac:dyDescent="0.35">
      <c r="A161" s="1" t="s">
        <v>854</v>
      </c>
      <c r="B161" s="1" t="s">
        <v>328</v>
      </c>
      <c r="C161" s="1" t="s">
        <v>193</v>
      </c>
      <c r="D161" s="1" t="str">
        <f>IF(MOD(MID(pesele__28[[#This Row],[PESEL]], 10, 1), 2) = 0, "k", "m")</f>
        <v>k</v>
      </c>
      <c r="E161" s="1" t="str">
        <f>MID(pesele__28[[#This Row],[PESEL]], 7, 3)</f>
        <v>097</v>
      </c>
    </row>
    <row r="162" spans="1:5" x14ac:dyDescent="0.35">
      <c r="A162" s="1" t="s">
        <v>855</v>
      </c>
      <c r="B162" s="1" t="s">
        <v>329</v>
      </c>
      <c r="C162" s="1" t="s">
        <v>193</v>
      </c>
      <c r="D162" s="1" t="str">
        <f>IF(MOD(MID(pesele__28[[#This Row],[PESEL]], 10, 1), 2) = 0, "k", "m")</f>
        <v>k</v>
      </c>
      <c r="E162" s="1" t="str">
        <f>MID(pesele__28[[#This Row],[PESEL]], 7, 3)</f>
        <v>097</v>
      </c>
    </row>
    <row r="163" spans="1:5" x14ac:dyDescent="0.35">
      <c r="A163" s="1" t="s">
        <v>882</v>
      </c>
      <c r="B163" s="1" t="s">
        <v>361</v>
      </c>
      <c r="C163" s="1" t="s">
        <v>150</v>
      </c>
      <c r="D163" s="1" t="str">
        <f>IF(MOD(MID(pesele__28[[#This Row],[PESEL]], 10, 1), 2) = 0, "k", "m")</f>
        <v>k</v>
      </c>
      <c r="E163" s="1" t="str">
        <f>MID(pesele__28[[#This Row],[PESEL]], 7, 3)</f>
        <v>097</v>
      </c>
    </row>
    <row r="164" spans="1:5" x14ac:dyDescent="0.35">
      <c r="A164" s="1" t="s">
        <v>776</v>
      </c>
      <c r="B164" s="1" t="s">
        <v>231</v>
      </c>
      <c r="C164" s="1" t="s">
        <v>232</v>
      </c>
      <c r="D164" s="1" t="str">
        <f>IF(MOD(MID(pesele__28[[#This Row],[PESEL]], 10, 1), 2) = 0, "k", "m")</f>
        <v>m</v>
      </c>
      <c r="E164" s="1" t="str">
        <f>MID(pesele__28[[#This Row],[PESEL]], 7, 3)</f>
        <v>096</v>
      </c>
    </row>
    <row r="165" spans="1:5" x14ac:dyDescent="0.35">
      <c r="A165" s="1" t="s">
        <v>853</v>
      </c>
      <c r="B165" s="1" t="s">
        <v>327</v>
      </c>
      <c r="C165" s="1" t="s">
        <v>257</v>
      </c>
      <c r="D165" s="1" t="str">
        <f>IF(MOD(MID(pesele__28[[#This Row],[PESEL]], 10, 1), 2) = 0, "k", "m")</f>
        <v>k</v>
      </c>
      <c r="E165" s="1" t="str">
        <f>MID(pesele__28[[#This Row],[PESEL]], 7, 3)</f>
        <v>096</v>
      </c>
    </row>
    <row r="166" spans="1:5" x14ac:dyDescent="0.35">
      <c r="A166" s="1" t="s">
        <v>641</v>
      </c>
      <c r="B166" s="1" t="s">
        <v>18</v>
      </c>
      <c r="C166" s="1" t="s">
        <v>19</v>
      </c>
      <c r="D166" s="1" t="str">
        <f>IF(MOD(MID(pesele__28[[#This Row],[PESEL]], 10, 1), 2) = 0, "k", "m")</f>
        <v>m</v>
      </c>
      <c r="E166" s="1" t="str">
        <f>MID(pesele__28[[#This Row],[PESEL]], 7, 3)</f>
        <v>094</v>
      </c>
    </row>
    <row r="167" spans="1:5" x14ac:dyDescent="0.35">
      <c r="A167" s="1" t="s">
        <v>711</v>
      </c>
      <c r="B167" s="1" t="s">
        <v>131</v>
      </c>
      <c r="C167" s="1" t="s">
        <v>132</v>
      </c>
      <c r="D167" s="1" t="str">
        <f>IF(MOD(MID(pesele__28[[#This Row],[PESEL]], 10, 1), 2) = 0, "k", "m")</f>
        <v>k</v>
      </c>
      <c r="E167" s="1" t="str">
        <f>MID(pesele__28[[#This Row],[PESEL]], 7, 3)</f>
        <v>094</v>
      </c>
    </row>
    <row r="168" spans="1:5" x14ac:dyDescent="0.35">
      <c r="A168" s="1" t="s">
        <v>847</v>
      </c>
      <c r="B168" s="1" t="s">
        <v>321</v>
      </c>
      <c r="C168" s="1" t="s">
        <v>58</v>
      </c>
      <c r="D168" s="1" t="str">
        <f>IF(MOD(MID(pesele__28[[#This Row],[PESEL]], 10, 1), 2) = 0, "k", "m")</f>
        <v>k</v>
      </c>
      <c r="E168" s="1" t="str">
        <f>MID(pesele__28[[#This Row],[PESEL]], 7, 3)</f>
        <v>094</v>
      </c>
    </row>
    <row r="169" spans="1:5" x14ac:dyDescent="0.35">
      <c r="A169" s="1" t="s">
        <v>725</v>
      </c>
      <c r="B169" s="1" t="s">
        <v>152</v>
      </c>
      <c r="C169" s="1" t="s">
        <v>153</v>
      </c>
      <c r="D169" s="1" t="str">
        <f>IF(MOD(MID(pesele__28[[#This Row],[PESEL]], 10, 1), 2) = 0, "k", "m")</f>
        <v>m</v>
      </c>
      <c r="E169" s="1" t="str">
        <f>MID(pesele__28[[#This Row],[PESEL]], 7, 3)</f>
        <v>093</v>
      </c>
    </row>
    <row r="170" spans="1:5" x14ac:dyDescent="0.35">
      <c r="A170" s="1" t="s">
        <v>821</v>
      </c>
      <c r="B170" s="1" t="s">
        <v>290</v>
      </c>
      <c r="C170" s="1" t="s">
        <v>291</v>
      </c>
      <c r="D170" s="1" t="str">
        <f>IF(MOD(MID(pesele__28[[#This Row],[PESEL]], 10, 1), 2) = 0, "k", "m")</f>
        <v>m</v>
      </c>
      <c r="E170" s="1" t="str">
        <f>MID(pesele__28[[#This Row],[PESEL]], 7, 3)</f>
        <v>093</v>
      </c>
    </row>
    <row r="171" spans="1:5" x14ac:dyDescent="0.35">
      <c r="A171" s="1" t="s">
        <v>823</v>
      </c>
      <c r="B171" s="1" t="s">
        <v>293</v>
      </c>
      <c r="C171" s="1" t="s">
        <v>294</v>
      </c>
      <c r="D171" s="1" t="str">
        <f>IF(MOD(MID(pesele__28[[#This Row],[PESEL]], 10, 1), 2) = 0, "k", "m")</f>
        <v>m</v>
      </c>
      <c r="E171" s="1" t="str">
        <f>MID(pesele__28[[#This Row],[PESEL]], 7, 3)</f>
        <v>093</v>
      </c>
    </row>
    <row r="172" spans="1:5" x14ac:dyDescent="0.35">
      <c r="A172" s="1" t="s">
        <v>1126</v>
      </c>
      <c r="B172" s="1" t="s">
        <v>632</v>
      </c>
      <c r="C172" s="1" t="s">
        <v>78</v>
      </c>
      <c r="D172" s="1" t="str">
        <f>IF(MOD(MID(pesele__28[[#This Row],[PESEL]], 10, 1), 2) = 0, "k", "m")</f>
        <v>m</v>
      </c>
      <c r="E172" s="1" t="str">
        <f>MID(pesele__28[[#This Row],[PESEL]], 7, 3)</f>
        <v>093</v>
      </c>
    </row>
    <row r="173" spans="1:5" x14ac:dyDescent="0.35">
      <c r="A173" s="1" t="s">
        <v>734</v>
      </c>
      <c r="B173" s="1" t="s">
        <v>169</v>
      </c>
      <c r="C173" s="1" t="s">
        <v>170</v>
      </c>
      <c r="D173" s="1" t="str">
        <f>IF(MOD(MID(pesele__28[[#This Row],[PESEL]], 10, 1), 2) = 0, "k", "m")</f>
        <v>k</v>
      </c>
      <c r="E173" s="1" t="str">
        <f>MID(pesele__28[[#This Row],[PESEL]], 7, 3)</f>
        <v>092</v>
      </c>
    </row>
    <row r="174" spans="1:5" x14ac:dyDescent="0.35">
      <c r="A174" s="1" t="s">
        <v>634</v>
      </c>
      <c r="B174" s="1" t="s">
        <v>5</v>
      </c>
      <c r="C174" s="1" t="s">
        <v>6</v>
      </c>
      <c r="D174" s="1" t="str">
        <f>IF(MOD(MID(pesele__28[[#This Row],[PESEL]], 10, 1), 2) = 0, "k", "m")</f>
        <v>m</v>
      </c>
      <c r="E174" s="1" t="str">
        <f>MID(pesele__28[[#This Row],[PESEL]], 7, 3)</f>
        <v>091</v>
      </c>
    </row>
    <row r="175" spans="1:5" x14ac:dyDescent="0.35">
      <c r="A175" s="1" t="s">
        <v>780</v>
      </c>
      <c r="B175" s="1" t="s">
        <v>238</v>
      </c>
      <c r="C175" s="1" t="s">
        <v>134</v>
      </c>
      <c r="D175" s="1" t="str">
        <f>IF(MOD(MID(pesele__28[[#This Row],[PESEL]], 10, 1), 2) = 0, "k", "m")</f>
        <v>k</v>
      </c>
      <c r="E175" s="1" t="str">
        <f>MID(pesele__28[[#This Row],[PESEL]], 7, 3)</f>
        <v>091</v>
      </c>
    </row>
    <row r="176" spans="1:5" x14ac:dyDescent="0.35">
      <c r="A176" s="1" t="s">
        <v>687</v>
      </c>
      <c r="B176" s="1" t="s">
        <v>94</v>
      </c>
      <c r="C176" s="1" t="s">
        <v>42</v>
      </c>
      <c r="D176" s="1" t="str">
        <f>IF(MOD(MID(pesele__28[[#This Row],[PESEL]], 10, 1), 2) = 0, "k", "m")</f>
        <v>m</v>
      </c>
      <c r="E176" s="1" t="str">
        <f>MID(pesele__28[[#This Row],[PESEL]], 7, 3)</f>
        <v>090</v>
      </c>
    </row>
    <row r="177" spans="1:5" x14ac:dyDescent="0.35">
      <c r="A177" s="1" t="s">
        <v>825</v>
      </c>
      <c r="B177" s="1" t="s">
        <v>297</v>
      </c>
      <c r="C177" s="1" t="s">
        <v>162</v>
      </c>
      <c r="D177" s="1" t="str">
        <f>IF(MOD(MID(pesele__28[[#This Row],[PESEL]], 10, 1), 2) = 0, "k", "m")</f>
        <v>m</v>
      </c>
      <c r="E177" s="1" t="str">
        <f>MID(pesele__28[[#This Row],[PESEL]], 7, 3)</f>
        <v>090</v>
      </c>
    </row>
    <row r="178" spans="1:5" x14ac:dyDescent="0.35">
      <c r="A178" s="1" t="s">
        <v>931</v>
      </c>
      <c r="B178" s="1" t="s">
        <v>415</v>
      </c>
      <c r="C178" s="1" t="s">
        <v>98</v>
      </c>
      <c r="D178" s="1" t="str">
        <f>IF(MOD(MID(pesele__28[[#This Row],[PESEL]], 10, 1), 2) = 0, "k", "m")</f>
        <v>m</v>
      </c>
      <c r="E178" s="1" t="str">
        <f>MID(pesele__28[[#This Row],[PESEL]], 7, 3)</f>
        <v>090</v>
      </c>
    </row>
    <row r="179" spans="1:5" x14ac:dyDescent="0.35">
      <c r="A179" s="1" t="s">
        <v>961</v>
      </c>
      <c r="B179" s="1" t="s">
        <v>445</v>
      </c>
      <c r="C179" s="1" t="s">
        <v>26</v>
      </c>
      <c r="D179" s="1" t="str">
        <f>IF(MOD(MID(pesele__28[[#This Row],[PESEL]], 10, 1), 2) = 0, "k", "m")</f>
        <v>m</v>
      </c>
      <c r="E179" s="1" t="str">
        <f>MID(pesele__28[[#This Row],[PESEL]], 7, 3)</f>
        <v>090</v>
      </c>
    </row>
    <row r="180" spans="1:5" x14ac:dyDescent="0.35">
      <c r="A180" s="1" t="s">
        <v>976</v>
      </c>
      <c r="B180" s="1" t="s">
        <v>461</v>
      </c>
      <c r="C180" s="1" t="s">
        <v>223</v>
      </c>
      <c r="D180" s="1" t="str">
        <f>IF(MOD(MID(pesele__28[[#This Row],[PESEL]], 10, 1), 2) = 0, "k", "m")</f>
        <v>k</v>
      </c>
      <c r="E180" s="1" t="str">
        <f>MID(pesele__28[[#This Row],[PESEL]], 7, 3)</f>
        <v>090</v>
      </c>
    </row>
    <row r="181" spans="1:5" x14ac:dyDescent="0.35">
      <c r="A181" s="1" t="s">
        <v>666</v>
      </c>
      <c r="B181" s="1" t="s">
        <v>62</v>
      </c>
      <c r="C181" s="1" t="s">
        <v>63</v>
      </c>
      <c r="D181" s="1" t="str">
        <f>IF(MOD(MID(pesele__28[[#This Row],[PESEL]], 10, 1), 2) = 0, "k", "m")</f>
        <v>m</v>
      </c>
      <c r="E181" s="1" t="str">
        <f>MID(pesele__28[[#This Row],[PESEL]], 7, 3)</f>
        <v>089</v>
      </c>
    </row>
    <row r="182" spans="1:5" x14ac:dyDescent="0.35">
      <c r="A182" s="1" t="s">
        <v>935</v>
      </c>
      <c r="B182" s="1" t="s">
        <v>420</v>
      </c>
      <c r="C182" s="1" t="s">
        <v>31</v>
      </c>
      <c r="D182" s="1" t="str">
        <f>IF(MOD(MID(pesele__28[[#This Row],[PESEL]], 10, 1), 2) = 0, "k", "m")</f>
        <v>m</v>
      </c>
      <c r="E182" s="1" t="str">
        <f>MID(pesele__28[[#This Row],[PESEL]], 7, 3)</f>
        <v>089</v>
      </c>
    </row>
    <row r="183" spans="1:5" x14ac:dyDescent="0.35">
      <c r="A183" s="1" t="s">
        <v>807</v>
      </c>
      <c r="B183" s="1" t="s">
        <v>272</v>
      </c>
      <c r="C183" s="1" t="s">
        <v>273</v>
      </c>
      <c r="D183" s="1" t="str">
        <f>IF(MOD(MID(pesele__28[[#This Row],[PESEL]], 10, 1), 2) = 0, "k", "m")</f>
        <v>k</v>
      </c>
      <c r="E183" s="1" t="str">
        <f>MID(pesele__28[[#This Row],[PESEL]], 7, 3)</f>
        <v>088</v>
      </c>
    </row>
    <row r="184" spans="1:5" x14ac:dyDescent="0.35">
      <c r="A184" s="1" t="s">
        <v>715</v>
      </c>
      <c r="B184" s="1" t="s">
        <v>52</v>
      </c>
      <c r="C184" s="1" t="s">
        <v>12</v>
      </c>
      <c r="D184" s="1" t="str">
        <f>IF(MOD(MID(pesele__28[[#This Row],[PESEL]], 10, 1), 2) = 0, "k", "m")</f>
        <v>m</v>
      </c>
      <c r="E184" s="1" t="str">
        <f>MID(pesele__28[[#This Row],[PESEL]], 7, 3)</f>
        <v>087</v>
      </c>
    </row>
    <row r="185" spans="1:5" x14ac:dyDescent="0.35">
      <c r="A185" s="1" t="s">
        <v>900</v>
      </c>
      <c r="B185" s="1" t="s">
        <v>382</v>
      </c>
      <c r="C185" s="1" t="s">
        <v>383</v>
      </c>
      <c r="D185" s="1" t="str">
        <f>IF(MOD(MID(pesele__28[[#This Row],[PESEL]], 10, 1), 2) = 0, "k", "m")</f>
        <v>k</v>
      </c>
      <c r="E185" s="1" t="str">
        <f>MID(pesele__28[[#This Row],[PESEL]], 7, 3)</f>
        <v>087</v>
      </c>
    </row>
    <row r="186" spans="1:5" x14ac:dyDescent="0.35">
      <c r="A186" s="1" t="s">
        <v>1012</v>
      </c>
      <c r="B186" s="1" t="s">
        <v>509</v>
      </c>
      <c r="C186" s="1" t="s">
        <v>223</v>
      </c>
      <c r="D186" s="1" t="str">
        <f>IF(MOD(MID(pesele__28[[#This Row],[PESEL]], 10, 1), 2) = 0, "k", "m")</f>
        <v>k</v>
      </c>
      <c r="E186" s="1" t="str">
        <f>MID(pesele__28[[#This Row],[PESEL]], 7, 3)</f>
        <v>086</v>
      </c>
    </row>
    <row r="187" spans="1:5" x14ac:dyDescent="0.35">
      <c r="A187" s="1" t="s">
        <v>1048</v>
      </c>
      <c r="B187" s="1" t="s">
        <v>548</v>
      </c>
      <c r="C187" s="1" t="s">
        <v>282</v>
      </c>
      <c r="D187" s="1" t="str">
        <f>IF(MOD(MID(pesele__28[[#This Row],[PESEL]], 10, 1), 2) = 0, "k", "m")</f>
        <v>m</v>
      </c>
      <c r="E187" s="1" t="str">
        <f>MID(pesele__28[[#This Row],[PESEL]], 7, 3)</f>
        <v>085</v>
      </c>
    </row>
    <row r="188" spans="1:5" x14ac:dyDescent="0.35">
      <c r="A188" s="1" t="s">
        <v>1117</v>
      </c>
      <c r="B188" s="1" t="s">
        <v>348</v>
      </c>
      <c r="C188" s="1" t="s">
        <v>139</v>
      </c>
      <c r="D188" s="1" t="str">
        <f>IF(MOD(MID(pesele__28[[#This Row],[PESEL]], 10, 1), 2) = 0, "k", "m")</f>
        <v>m</v>
      </c>
      <c r="E188" s="1" t="str">
        <f>MID(pesele__28[[#This Row],[PESEL]], 7, 3)</f>
        <v>085</v>
      </c>
    </row>
    <row r="189" spans="1:5" x14ac:dyDescent="0.35">
      <c r="A189" s="1" t="s">
        <v>695</v>
      </c>
      <c r="B189" s="1" t="s">
        <v>105</v>
      </c>
      <c r="C189" s="1" t="s">
        <v>106</v>
      </c>
      <c r="D189" s="1" t="str">
        <f>IF(MOD(MID(pesele__28[[#This Row],[PESEL]], 10, 1), 2) = 0, "k", "m")</f>
        <v>m</v>
      </c>
      <c r="E189" s="1" t="str">
        <f>MID(pesele__28[[#This Row],[PESEL]], 7, 3)</f>
        <v>084</v>
      </c>
    </row>
    <row r="190" spans="1:5" x14ac:dyDescent="0.35">
      <c r="A190" s="1" t="s">
        <v>775</v>
      </c>
      <c r="B190" s="1" t="s">
        <v>230</v>
      </c>
      <c r="C190" s="1" t="s">
        <v>104</v>
      </c>
      <c r="D190" s="1" t="str">
        <f>IF(MOD(MID(pesele__28[[#This Row],[PESEL]], 10, 1), 2) = 0, "k", "m")</f>
        <v>m</v>
      </c>
      <c r="E190" s="1" t="str">
        <f>MID(pesele__28[[#This Row],[PESEL]], 7, 3)</f>
        <v>084</v>
      </c>
    </row>
    <row r="191" spans="1:5" x14ac:dyDescent="0.35">
      <c r="A191" s="1" t="s">
        <v>864</v>
      </c>
      <c r="B191" s="1" t="s">
        <v>342</v>
      </c>
      <c r="C191" s="1" t="s">
        <v>70</v>
      </c>
      <c r="D191" s="1" t="str">
        <f>IF(MOD(MID(pesele__28[[#This Row],[PESEL]], 10, 1), 2) = 0, "k", "m")</f>
        <v>m</v>
      </c>
      <c r="E191" s="1" t="str">
        <f>MID(pesele__28[[#This Row],[PESEL]], 7, 3)</f>
        <v>084</v>
      </c>
    </row>
    <row r="192" spans="1:5" x14ac:dyDescent="0.35">
      <c r="A192" s="1" t="s">
        <v>890</v>
      </c>
      <c r="B192" s="1" t="s">
        <v>371</v>
      </c>
      <c r="C192" s="1" t="s">
        <v>372</v>
      </c>
      <c r="D192" s="1" t="str">
        <f>IF(MOD(MID(pesele__28[[#This Row],[PESEL]], 10, 1), 2) = 0, "k", "m")</f>
        <v>k</v>
      </c>
      <c r="E192" s="1" t="str">
        <f>MID(pesele__28[[#This Row],[PESEL]], 7, 3)</f>
        <v>084</v>
      </c>
    </row>
    <row r="193" spans="1:5" x14ac:dyDescent="0.35">
      <c r="A193" s="1" t="s">
        <v>843</v>
      </c>
      <c r="B193" s="1" t="s">
        <v>317</v>
      </c>
      <c r="C193" s="1" t="s">
        <v>211</v>
      </c>
      <c r="D193" s="1" t="str">
        <f>IF(MOD(MID(pesele__28[[#This Row],[PESEL]], 10, 1), 2) = 0, "k", "m")</f>
        <v>k</v>
      </c>
      <c r="E193" s="1" t="str">
        <f>MID(pesele__28[[#This Row],[PESEL]], 7, 3)</f>
        <v>083</v>
      </c>
    </row>
    <row r="194" spans="1:5" x14ac:dyDescent="0.35">
      <c r="A194" s="1" t="s">
        <v>870</v>
      </c>
      <c r="B194" s="1" t="s">
        <v>348</v>
      </c>
      <c r="C194" s="1" t="s">
        <v>31</v>
      </c>
      <c r="D194" s="1" t="str">
        <f>IF(MOD(MID(pesele__28[[#This Row],[PESEL]], 10, 1), 2) = 0, "k", "m")</f>
        <v>m</v>
      </c>
      <c r="E194" s="1" t="str">
        <f>MID(pesele__28[[#This Row],[PESEL]], 7, 3)</f>
        <v>083</v>
      </c>
    </row>
    <row r="195" spans="1:5" x14ac:dyDescent="0.35">
      <c r="A195" s="1" t="s">
        <v>903</v>
      </c>
      <c r="B195" s="1" t="s">
        <v>386</v>
      </c>
      <c r="C195" s="1" t="s">
        <v>78</v>
      </c>
      <c r="D195" s="1" t="str">
        <f>IF(MOD(MID(pesele__28[[#This Row],[PESEL]], 10, 1), 2) = 0, "k", "m")</f>
        <v>m</v>
      </c>
      <c r="E195" s="1" t="str">
        <f>MID(pesele__28[[#This Row],[PESEL]], 7, 3)</f>
        <v>083</v>
      </c>
    </row>
    <row r="196" spans="1:5" x14ac:dyDescent="0.35">
      <c r="A196" s="1" t="s">
        <v>917</v>
      </c>
      <c r="B196" s="1" t="s">
        <v>402</v>
      </c>
      <c r="C196" s="1" t="s">
        <v>60</v>
      </c>
      <c r="D196" s="1" t="str">
        <f>IF(MOD(MID(pesele__28[[#This Row],[PESEL]], 10, 1), 2) = 0, "k", "m")</f>
        <v>m</v>
      </c>
      <c r="E196" s="1" t="str">
        <f>MID(pesele__28[[#This Row],[PESEL]], 7, 3)</f>
        <v>083</v>
      </c>
    </row>
    <row r="197" spans="1:5" x14ac:dyDescent="0.35">
      <c r="A197" s="1" t="s">
        <v>922</v>
      </c>
      <c r="B197" s="1" t="s">
        <v>407</v>
      </c>
      <c r="C197" s="1" t="s">
        <v>72</v>
      </c>
      <c r="D197" s="1" t="str">
        <f>IF(MOD(MID(pesele__28[[#This Row],[PESEL]], 10, 1), 2) = 0, "k", "m")</f>
        <v>k</v>
      </c>
      <c r="E197" s="1" t="str">
        <f>MID(pesele__28[[#This Row],[PESEL]], 7, 3)</f>
        <v>083</v>
      </c>
    </row>
    <row r="198" spans="1:5" x14ac:dyDescent="0.35">
      <c r="A198" s="1" t="s">
        <v>747</v>
      </c>
      <c r="B198" s="1" t="s">
        <v>191</v>
      </c>
      <c r="C198" s="1" t="s">
        <v>60</v>
      </c>
      <c r="D198" s="1" t="str">
        <f>IF(MOD(MID(pesele__28[[#This Row],[PESEL]], 10, 1), 2) = 0, "k", "m")</f>
        <v>m</v>
      </c>
      <c r="E198" s="1" t="str">
        <f>MID(pesele__28[[#This Row],[PESEL]], 7, 3)</f>
        <v>082</v>
      </c>
    </row>
    <row r="199" spans="1:5" x14ac:dyDescent="0.35">
      <c r="A199" s="1" t="s">
        <v>811</v>
      </c>
      <c r="B199" s="1" t="s">
        <v>277</v>
      </c>
      <c r="C199" s="1" t="s">
        <v>278</v>
      </c>
      <c r="D199" s="1" t="str">
        <f>IF(MOD(MID(pesele__28[[#This Row],[PESEL]], 10, 1), 2) = 0, "k", "m")</f>
        <v>m</v>
      </c>
      <c r="E199" s="1" t="str">
        <f>MID(pesele__28[[#This Row],[PESEL]], 7, 3)</f>
        <v>082</v>
      </c>
    </row>
    <row r="200" spans="1:5" x14ac:dyDescent="0.35">
      <c r="A200" s="1" t="s">
        <v>910</v>
      </c>
      <c r="B200" s="1" t="s">
        <v>395</v>
      </c>
      <c r="C200" s="1" t="s">
        <v>48</v>
      </c>
      <c r="D200" s="1" t="str">
        <f>IF(MOD(MID(pesele__28[[#This Row],[PESEL]], 10, 1), 2) = 0, "k", "m")</f>
        <v>m</v>
      </c>
      <c r="E200" s="1" t="str">
        <f>MID(pesele__28[[#This Row],[PESEL]], 7, 3)</f>
        <v>082</v>
      </c>
    </row>
    <row r="201" spans="1:5" x14ac:dyDescent="0.35">
      <c r="A201" s="1" t="s">
        <v>942</v>
      </c>
      <c r="B201" s="1" t="s">
        <v>401</v>
      </c>
      <c r="C201" s="1" t="s">
        <v>137</v>
      </c>
      <c r="D201" s="1" t="str">
        <f>IF(MOD(MID(pesele__28[[#This Row],[PESEL]], 10, 1), 2) = 0, "k", "m")</f>
        <v>m</v>
      </c>
      <c r="E201" s="1" t="str">
        <f>MID(pesele__28[[#This Row],[PESEL]], 7, 3)</f>
        <v>082</v>
      </c>
    </row>
    <row r="202" spans="1:5" x14ac:dyDescent="0.35">
      <c r="A202" s="1" t="s">
        <v>863</v>
      </c>
      <c r="B202" s="1" t="s">
        <v>341</v>
      </c>
      <c r="C202" s="1" t="s">
        <v>172</v>
      </c>
      <c r="D202" s="1" t="str">
        <f>IF(MOD(MID(pesele__28[[#This Row],[PESEL]], 10, 1), 2) = 0, "k", "m")</f>
        <v>k</v>
      </c>
      <c r="E202" s="1" t="str">
        <f>MID(pesele__28[[#This Row],[PESEL]], 7, 3)</f>
        <v>081</v>
      </c>
    </row>
    <row r="203" spans="1:5" x14ac:dyDescent="0.35">
      <c r="A203" s="1" t="s">
        <v>827</v>
      </c>
      <c r="B203" s="1" t="s">
        <v>299</v>
      </c>
      <c r="C203" s="1" t="s">
        <v>232</v>
      </c>
      <c r="D203" s="1" t="str">
        <f>IF(MOD(MID(pesele__28[[#This Row],[PESEL]], 10, 1), 2) = 0, "k", "m")</f>
        <v>m</v>
      </c>
      <c r="E203" s="1" t="str">
        <f>MID(pesele__28[[#This Row],[PESEL]], 7, 3)</f>
        <v>080</v>
      </c>
    </row>
    <row r="204" spans="1:5" x14ac:dyDescent="0.35">
      <c r="A204" s="1" t="s">
        <v>929</v>
      </c>
      <c r="B204" s="1" t="s">
        <v>414</v>
      </c>
      <c r="C204" s="1" t="s">
        <v>70</v>
      </c>
      <c r="D204" s="1" t="str">
        <f>IF(MOD(MID(pesele__28[[#This Row],[PESEL]], 10, 1), 2) = 0, "k", "m")</f>
        <v>m</v>
      </c>
      <c r="E204" s="1" t="str">
        <f>MID(pesele__28[[#This Row],[PESEL]], 7, 3)</f>
        <v>080</v>
      </c>
    </row>
    <row r="205" spans="1:5" x14ac:dyDescent="0.35">
      <c r="A205" s="1" t="s">
        <v>701</v>
      </c>
      <c r="B205" s="1" t="s">
        <v>115</v>
      </c>
      <c r="C205" s="1" t="s">
        <v>35</v>
      </c>
      <c r="D205" s="1" t="str">
        <f>IF(MOD(MID(pesele__28[[#This Row],[PESEL]], 10, 1), 2) = 0, "k", "m")</f>
        <v>m</v>
      </c>
      <c r="E205" s="1" t="str">
        <f>MID(pesele__28[[#This Row],[PESEL]], 7, 3)</f>
        <v>079</v>
      </c>
    </row>
    <row r="206" spans="1:5" x14ac:dyDescent="0.35">
      <c r="A206" s="1" t="s">
        <v>869</v>
      </c>
      <c r="B206" s="1" t="s">
        <v>347</v>
      </c>
      <c r="C206" s="1" t="s">
        <v>178</v>
      </c>
      <c r="D206" s="1" t="str">
        <f>IF(MOD(MID(pesele__28[[#This Row],[PESEL]], 10, 1), 2) = 0, "k", "m")</f>
        <v>k</v>
      </c>
      <c r="E206" s="1" t="str">
        <f>MID(pesele__28[[#This Row],[PESEL]], 7, 3)</f>
        <v>078</v>
      </c>
    </row>
    <row r="207" spans="1:5" x14ac:dyDescent="0.35">
      <c r="A207" s="1" t="s">
        <v>788</v>
      </c>
      <c r="B207" s="1" t="s">
        <v>151</v>
      </c>
      <c r="C207" s="1" t="s">
        <v>248</v>
      </c>
      <c r="D207" s="1" t="str">
        <f>IF(MOD(MID(pesele__28[[#This Row],[PESEL]], 10, 1), 2) = 0, "k", "m")</f>
        <v>k</v>
      </c>
      <c r="E207" s="1" t="str">
        <f>MID(pesele__28[[#This Row],[PESEL]], 7, 3)</f>
        <v>077</v>
      </c>
    </row>
    <row r="208" spans="1:5" x14ac:dyDescent="0.35">
      <c r="A208" s="1" t="s">
        <v>662</v>
      </c>
      <c r="B208" s="1" t="s">
        <v>55</v>
      </c>
      <c r="C208" s="1" t="s">
        <v>56</v>
      </c>
      <c r="D208" s="1" t="str">
        <f>IF(MOD(MID(pesele__28[[#This Row],[PESEL]], 10, 1), 2) = 0, "k", "m")</f>
        <v>k</v>
      </c>
      <c r="E208" s="1" t="str">
        <f>MID(pesele__28[[#This Row],[PESEL]], 7, 3)</f>
        <v>076</v>
      </c>
    </row>
    <row r="209" spans="1:5" x14ac:dyDescent="0.35">
      <c r="A209" s="1" t="s">
        <v>975</v>
      </c>
      <c r="B209" s="1" t="s">
        <v>460</v>
      </c>
      <c r="C209" s="1" t="s">
        <v>8</v>
      </c>
      <c r="D209" s="1" t="str">
        <f>IF(MOD(MID(pesele__28[[#This Row],[PESEL]], 10, 1), 2) = 0, "k", "m")</f>
        <v>m</v>
      </c>
      <c r="E209" s="1" t="str">
        <f>MID(pesele__28[[#This Row],[PESEL]], 7, 3)</f>
        <v>076</v>
      </c>
    </row>
    <row r="210" spans="1:5" x14ac:dyDescent="0.35">
      <c r="A210" s="1" t="s">
        <v>652</v>
      </c>
      <c r="B210" s="1" t="s">
        <v>38</v>
      </c>
      <c r="C210" s="1" t="s">
        <v>6</v>
      </c>
      <c r="D210" s="1" t="str">
        <f>IF(MOD(MID(pesele__28[[#This Row],[PESEL]], 10, 1), 2) = 0, "k", "m")</f>
        <v>m</v>
      </c>
      <c r="E210" s="1" t="str">
        <f>MID(pesele__28[[#This Row],[PESEL]], 7, 3)</f>
        <v>075</v>
      </c>
    </row>
    <row r="211" spans="1:5" x14ac:dyDescent="0.35">
      <c r="A211" s="1" t="s">
        <v>651</v>
      </c>
      <c r="B211" s="1" t="s">
        <v>36</v>
      </c>
      <c r="C211" s="1" t="s">
        <v>37</v>
      </c>
      <c r="D211" s="1" t="str">
        <f>IF(MOD(MID(pesele__28[[#This Row],[PESEL]], 10, 1), 2) = 0, "k", "m")</f>
        <v>k</v>
      </c>
      <c r="E211" s="1" t="str">
        <f>MID(pesele__28[[#This Row],[PESEL]], 7, 3)</f>
        <v>074</v>
      </c>
    </row>
    <row r="212" spans="1:5" x14ac:dyDescent="0.35">
      <c r="A212" s="1" t="s">
        <v>659</v>
      </c>
      <c r="B212" s="1" t="s">
        <v>50</v>
      </c>
      <c r="C212" s="1" t="s">
        <v>51</v>
      </c>
      <c r="D212" s="1" t="str">
        <f>IF(MOD(MID(pesele__28[[#This Row],[PESEL]], 10, 1), 2) = 0, "k", "m")</f>
        <v>k</v>
      </c>
      <c r="E212" s="1" t="str">
        <f>MID(pesele__28[[#This Row],[PESEL]], 7, 3)</f>
        <v>074</v>
      </c>
    </row>
    <row r="213" spans="1:5" x14ac:dyDescent="0.35">
      <c r="A213" s="1" t="s">
        <v>674</v>
      </c>
      <c r="B213" s="1" t="s">
        <v>76</v>
      </c>
      <c r="C213" s="1" t="s">
        <v>48</v>
      </c>
      <c r="D213" s="1" t="str">
        <f>IF(MOD(MID(pesele__28[[#This Row],[PESEL]], 10, 1), 2) = 0, "k", "m")</f>
        <v>m</v>
      </c>
      <c r="E213" s="1" t="str">
        <f>MID(pesele__28[[#This Row],[PESEL]], 7, 3)</f>
        <v>074</v>
      </c>
    </row>
    <row r="214" spans="1:5" x14ac:dyDescent="0.35">
      <c r="A214" s="1" t="s">
        <v>675</v>
      </c>
      <c r="B214" s="1" t="s">
        <v>77</v>
      </c>
      <c r="C214" s="1" t="s">
        <v>78</v>
      </c>
      <c r="D214" s="1" t="str">
        <f>IF(MOD(MID(pesele__28[[#This Row],[PESEL]], 10, 1), 2) = 0, "k", "m")</f>
        <v>m</v>
      </c>
      <c r="E214" s="1" t="str">
        <f>MID(pesele__28[[#This Row],[PESEL]], 7, 3)</f>
        <v>074</v>
      </c>
    </row>
    <row r="215" spans="1:5" x14ac:dyDescent="0.35">
      <c r="A215" s="1" t="s">
        <v>696</v>
      </c>
      <c r="B215" s="1" t="s">
        <v>107</v>
      </c>
      <c r="C215" s="1" t="s">
        <v>108</v>
      </c>
      <c r="D215" s="1" t="str">
        <f>IF(MOD(MID(pesele__28[[#This Row],[PESEL]], 10, 1), 2) = 0, "k", "m")</f>
        <v>k</v>
      </c>
      <c r="E215" s="1" t="str">
        <f>MID(pesele__28[[#This Row],[PESEL]], 7, 3)</f>
        <v>074</v>
      </c>
    </row>
    <row r="216" spans="1:5" x14ac:dyDescent="0.35">
      <c r="A216" s="1" t="s">
        <v>739</v>
      </c>
      <c r="B216" s="1" t="s">
        <v>179</v>
      </c>
      <c r="C216" s="1" t="s">
        <v>180</v>
      </c>
      <c r="D216" s="1" t="str">
        <f>IF(MOD(MID(pesele__28[[#This Row],[PESEL]], 10, 1), 2) = 0, "k", "m")</f>
        <v>m</v>
      </c>
      <c r="E216" s="1" t="str">
        <f>MID(pesele__28[[#This Row],[PESEL]], 7, 3)</f>
        <v>074</v>
      </c>
    </row>
    <row r="217" spans="1:5" x14ac:dyDescent="0.35">
      <c r="A217" s="1" t="s">
        <v>740</v>
      </c>
      <c r="B217" s="1" t="s">
        <v>181</v>
      </c>
      <c r="C217" s="1" t="s">
        <v>12</v>
      </c>
      <c r="D217" s="1" t="str">
        <f>IF(MOD(MID(pesele__28[[#This Row],[PESEL]], 10, 1), 2) = 0, "k", "m")</f>
        <v>m</v>
      </c>
      <c r="E217" s="1" t="str">
        <f>MID(pesele__28[[#This Row],[PESEL]], 7, 3)</f>
        <v>074</v>
      </c>
    </row>
    <row r="218" spans="1:5" x14ac:dyDescent="0.35">
      <c r="A218" s="1" t="s">
        <v>741</v>
      </c>
      <c r="B218" s="1" t="s">
        <v>182</v>
      </c>
      <c r="C218" s="1" t="s">
        <v>183</v>
      </c>
      <c r="D218" s="1" t="str">
        <f>IF(MOD(MID(pesele__28[[#This Row],[PESEL]], 10, 1), 2) = 0, "k", "m")</f>
        <v>m</v>
      </c>
      <c r="E218" s="1" t="str">
        <f>MID(pesele__28[[#This Row],[PESEL]], 7, 3)</f>
        <v>074</v>
      </c>
    </row>
    <row r="219" spans="1:5" x14ac:dyDescent="0.35">
      <c r="A219" s="1" t="s">
        <v>655</v>
      </c>
      <c r="B219" s="1" t="s">
        <v>43</v>
      </c>
      <c r="C219" s="1" t="s">
        <v>44</v>
      </c>
      <c r="D219" s="1" t="str">
        <f>IF(MOD(MID(pesele__28[[#This Row],[PESEL]], 10, 1), 2) = 0, "k", "m")</f>
        <v>k</v>
      </c>
      <c r="E219" s="1" t="str">
        <f>MID(pesele__28[[#This Row],[PESEL]], 7, 3)</f>
        <v>072</v>
      </c>
    </row>
    <row r="220" spans="1:5" x14ac:dyDescent="0.35">
      <c r="A220" s="1" t="s">
        <v>700</v>
      </c>
      <c r="B220" s="1" t="s">
        <v>113</v>
      </c>
      <c r="C220" s="1" t="s">
        <v>114</v>
      </c>
      <c r="D220" s="1" t="str">
        <f>IF(MOD(MID(pesele__28[[#This Row],[PESEL]], 10, 1), 2) = 0, "k", "m")</f>
        <v>k</v>
      </c>
      <c r="E220" s="1" t="str">
        <f>MID(pesele__28[[#This Row],[PESEL]], 7, 3)</f>
        <v>072</v>
      </c>
    </row>
    <row r="221" spans="1:5" x14ac:dyDescent="0.35">
      <c r="A221" s="1" t="s">
        <v>899</v>
      </c>
      <c r="B221" s="1" t="s">
        <v>381</v>
      </c>
      <c r="C221" s="1" t="s">
        <v>273</v>
      </c>
      <c r="D221" s="1" t="str">
        <f>IF(MOD(MID(pesele__28[[#This Row],[PESEL]], 10, 1), 2) = 0, "k", "m")</f>
        <v>k</v>
      </c>
      <c r="E221" s="1" t="str">
        <f>MID(pesele__28[[#This Row],[PESEL]], 7, 3)</f>
        <v>072</v>
      </c>
    </row>
    <row r="222" spans="1:5" x14ac:dyDescent="0.35">
      <c r="A222" s="1" t="s">
        <v>909</v>
      </c>
      <c r="B222" s="1" t="s">
        <v>393</v>
      </c>
      <c r="C222" s="1" t="s">
        <v>394</v>
      </c>
      <c r="D222" s="1" t="str">
        <f>IF(MOD(MID(pesele__28[[#This Row],[PESEL]], 10, 1), 2) = 0, "k", "m")</f>
        <v>m</v>
      </c>
      <c r="E222" s="1" t="str">
        <f>MID(pesele__28[[#This Row],[PESEL]], 7, 3)</f>
        <v>072</v>
      </c>
    </row>
    <row r="223" spans="1:5" x14ac:dyDescent="0.35">
      <c r="A223" s="1" t="s">
        <v>946</v>
      </c>
      <c r="B223" s="1" t="s">
        <v>430</v>
      </c>
      <c r="C223" s="1" t="s">
        <v>150</v>
      </c>
      <c r="D223" s="1" t="str">
        <f>IF(MOD(MID(pesele__28[[#This Row],[PESEL]], 10, 1), 2) = 0, "k", "m")</f>
        <v>k</v>
      </c>
      <c r="E223" s="1" t="str">
        <f>MID(pesele__28[[#This Row],[PESEL]], 7, 3)</f>
        <v>072</v>
      </c>
    </row>
    <row r="224" spans="1:5" x14ac:dyDescent="0.35">
      <c r="A224" s="1" t="s">
        <v>785</v>
      </c>
      <c r="B224" s="1" t="s">
        <v>244</v>
      </c>
      <c r="C224" s="1" t="s">
        <v>242</v>
      </c>
      <c r="D224" s="1" t="str">
        <f>IF(MOD(MID(pesele__28[[#This Row],[PESEL]], 10, 1), 2) = 0, "k", "m")</f>
        <v>k</v>
      </c>
      <c r="E224" s="1" t="str">
        <f>MID(pesele__28[[#This Row],[PESEL]], 7, 3)</f>
        <v>071</v>
      </c>
    </row>
    <row r="225" spans="1:5" x14ac:dyDescent="0.35">
      <c r="A225" s="1" t="s">
        <v>949</v>
      </c>
      <c r="B225" s="1" t="s">
        <v>432</v>
      </c>
      <c r="C225" s="1" t="s">
        <v>253</v>
      </c>
      <c r="D225" s="1" t="str">
        <f>IF(MOD(MID(pesele__28[[#This Row],[PESEL]], 10, 1), 2) = 0, "k", "m")</f>
        <v>k</v>
      </c>
      <c r="E225" s="1" t="str">
        <f>MID(pesele__28[[#This Row],[PESEL]], 7, 3)</f>
        <v>071</v>
      </c>
    </row>
    <row r="226" spans="1:5" x14ac:dyDescent="0.35">
      <c r="A226" s="1" t="s">
        <v>647</v>
      </c>
      <c r="B226" s="1" t="s">
        <v>28</v>
      </c>
      <c r="C226" s="1" t="s">
        <v>29</v>
      </c>
      <c r="D226" s="1" t="str">
        <f>IF(MOD(MID(pesele__28[[#This Row],[PESEL]], 10, 1), 2) = 0, "k", "m")</f>
        <v>m</v>
      </c>
      <c r="E226" s="1" t="str">
        <f>MID(pesele__28[[#This Row],[PESEL]], 7, 3)</f>
        <v>070</v>
      </c>
    </row>
    <row r="227" spans="1:5" x14ac:dyDescent="0.35">
      <c r="A227" s="1" t="s">
        <v>738</v>
      </c>
      <c r="B227" s="1" t="s">
        <v>177</v>
      </c>
      <c r="C227" s="1" t="s">
        <v>178</v>
      </c>
      <c r="D227" s="1" t="str">
        <f>IF(MOD(MID(pesele__28[[#This Row],[PESEL]], 10, 1), 2) = 0, "k", "m")</f>
        <v>k</v>
      </c>
      <c r="E227" s="1" t="str">
        <f>MID(pesele__28[[#This Row],[PESEL]], 7, 3)</f>
        <v>070</v>
      </c>
    </row>
    <row r="228" spans="1:5" x14ac:dyDescent="0.35">
      <c r="A228" s="1" t="s">
        <v>820</v>
      </c>
      <c r="B228" s="1" t="s">
        <v>289</v>
      </c>
      <c r="C228" s="1" t="s">
        <v>234</v>
      </c>
      <c r="D228" s="1" t="str">
        <f>IF(MOD(MID(pesele__28[[#This Row],[PESEL]], 10, 1), 2) = 0, "k", "m")</f>
        <v>m</v>
      </c>
      <c r="E228" s="1" t="str">
        <f>MID(pesele__28[[#This Row],[PESEL]], 7, 3)</f>
        <v>070</v>
      </c>
    </row>
    <row r="229" spans="1:5" x14ac:dyDescent="0.35">
      <c r="A229" s="1" t="s">
        <v>636</v>
      </c>
      <c r="B229" s="1" t="s">
        <v>9</v>
      </c>
      <c r="C229" s="1" t="s">
        <v>10</v>
      </c>
      <c r="D229" s="1" t="str">
        <f>IF(MOD(MID(pesele__28[[#This Row],[PESEL]], 10, 1), 2) = 0, "k", "m")</f>
        <v>m</v>
      </c>
      <c r="E229" s="1" t="str">
        <f>MID(pesele__28[[#This Row],[PESEL]], 7, 3)</f>
        <v>069</v>
      </c>
    </row>
    <row r="230" spans="1:5" x14ac:dyDescent="0.35">
      <c r="A230" s="1" t="s">
        <v>716</v>
      </c>
      <c r="B230" s="1" t="s">
        <v>138</v>
      </c>
      <c r="C230" s="1" t="s">
        <v>139</v>
      </c>
      <c r="D230" s="1" t="str">
        <f>IF(MOD(MID(pesele__28[[#This Row],[PESEL]], 10, 1), 2) = 0, "k", "m")</f>
        <v>m</v>
      </c>
      <c r="E230" s="1" t="str">
        <f>MID(pesele__28[[#This Row],[PESEL]], 7, 3)</f>
        <v>069</v>
      </c>
    </row>
    <row r="231" spans="1:5" x14ac:dyDescent="0.35">
      <c r="A231" s="1" t="s">
        <v>744</v>
      </c>
      <c r="B231" s="1" t="s">
        <v>188</v>
      </c>
      <c r="C231" s="1" t="s">
        <v>42</v>
      </c>
      <c r="D231" s="1" t="str">
        <f>IF(MOD(MID(pesele__28[[#This Row],[PESEL]], 10, 1), 2) = 0, "k", "m")</f>
        <v>m</v>
      </c>
      <c r="E231" s="1" t="str">
        <f>MID(pesele__28[[#This Row],[PESEL]], 7, 3)</f>
        <v>069</v>
      </c>
    </row>
    <row r="232" spans="1:5" x14ac:dyDescent="0.35">
      <c r="A232" s="1" t="s">
        <v>951</v>
      </c>
      <c r="B232" s="1" t="s">
        <v>434</v>
      </c>
      <c r="C232" s="1" t="s">
        <v>435</v>
      </c>
      <c r="D232" s="1" t="str">
        <f>IF(MOD(MID(pesele__28[[#This Row],[PESEL]], 10, 1), 2) = 0, "k", "m")</f>
        <v>m</v>
      </c>
      <c r="E232" s="1" t="str">
        <f>MID(pesele__28[[#This Row],[PESEL]], 7, 3)</f>
        <v>069</v>
      </c>
    </row>
    <row r="233" spans="1:5" x14ac:dyDescent="0.35">
      <c r="A233" s="1" t="s">
        <v>831</v>
      </c>
      <c r="B233" s="1" t="s">
        <v>303</v>
      </c>
      <c r="C233" s="1" t="s">
        <v>291</v>
      </c>
      <c r="D233" s="1" t="str">
        <f>IF(MOD(MID(pesele__28[[#This Row],[PESEL]], 10, 1), 2) = 0, "k", "m")</f>
        <v>m</v>
      </c>
      <c r="E233" s="1" t="str">
        <f>MID(pesele__28[[#This Row],[PESEL]], 7, 3)</f>
        <v>067</v>
      </c>
    </row>
    <row r="234" spans="1:5" x14ac:dyDescent="0.35">
      <c r="A234" s="1" t="s">
        <v>832</v>
      </c>
      <c r="B234" s="1" t="s">
        <v>304</v>
      </c>
      <c r="C234" s="1" t="s">
        <v>305</v>
      </c>
      <c r="D234" s="1" t="str">
        <f>IF(MOD(MID(pesele__28[[#This Row],[PESEL]], 10, 1), 2) = 0, "k", "m")</f>
        <v>m</v>
      </c>
      <c r="E234" s="1" t="str">
        <f>MID(pesele__28[[#This Row],[PESEL]], 7, 3)</f>
        <v>067</v>
      </c>
    </row>
    <row r="235" spans="1:5" x14ac:dyDescent="0.35">
      <c r="A235" s="1" t="s">
        <v>697</v>
      </c>
      <c r="B235" s="1" t="s">
        <v>109</v>
      </c>
      <c r="C235" s="1" t="s">
        <v>17</v>
      </c>
      <c r="D235" s="1" t="str">
        <f>IF(MOD(MID(pesele__28[[#This Row],[PESEL]], 10, 1), 2) = 0, "k", "m")</f>
        <v>m</v>
      </c>
      <c r="E235" s="1" t="str">
        <f>MID(pesele__28[[#This Row],[PESEL]], 7, 3)</f>
        <v>066</v>
      </c>
    </row>
    <row r="236" spans="1:5" x14ac:dyDescent="0.35">
      <c r="A236" s="1" t="s">
        <v>852</v>
      </c>
      <c r="B236" s="1" t="s">
        <v>326</v>
      </c>
      <c r="C236" s="1" t="s">
        <v>12</v>
      </c>
      <c r="D236" s="1" t="str">
        <f>IF(MOD(MID(pesele__28[[#This Row],[PESEL]], 10, 1), 2) = 0, "k", "m")</f>
        <v>m</v>
      </c>
      <c r="E236" s="1" t="str">
        <f>MID(pesele__28[[#This Row],[PESEL]], 7, 3)</f>
        <v>066</v>
      </c>
    </row>
    <row r="237" spans="1:5" x14ac:dyDescent="0.35">
      <c r="A237" s="1" t="s">
        <v>898</v>
      </c>
      <c r="B237" s="1" t="s">
        <v>380</v>
      </c>
      <c r="C237" s="1" t="s">
        <v>214</v>
      </c>
      <c r="D237" s="1" t="str">
        <f>IF(MOD(MID(pesele__28[[#This Row],[PESEL]], 10, 1), 2) = 0, "k", "m")</f>
        <v>k</v>
      </c>
      <c r="E237" s="1" t="str">
        <f>MID(pesele__28[[#This Row],[PESEL]], 7, 3)</f>
        <v>066</v>
      </c>
    </row>
    <row r="238" spans="1:5" x14ac:dyDescent="0.35">
      <c r="A238" s="1" t="s">
        <v>996</v>
      </c>
      <c r="B238" s="1" t="s">
        <v>488</v>
      </c>
      <c r="C238" s="1" t="s">
        <v>78</v>
      </c>
      <c r="D238" s="1" t="str">
        <f>IF(MOD(MID(pesele__28[[#This Row],[PESEL]], 10, 1), 2) = 0, "k", "m")</f>
        <v>m</v>
      </c>
      <c r="E238" s="1" t="str">
        <f>MID(pesele__28[[#This Row],[PESEL]], 7, 3)</f>
        <v>066</v>
      </c>
    </row>
    <row r="239" spans="1:5" x14ac:dyDescent="0.35">
      <c r="A239" s="1" t="s">
        <v>743</v>
      </c>
      <c r="B239" s="1" t="s">
        <v>186</v>
      </c>
      <c r="C239" s="1" t="s">
        <v>187</v>
      </c>
      <c r="D239" s="1" t="str">
        <f>IF(MOD(MID(pesele__28[[#This Row],[PESEL]], 10, 1), 2) = 0, "k", "m")</f>
        <v>k</v>
      </c>
      <c r="E239" s="1" t="str">
        <f>MID(pesele__28[[#This Row],[PESEL]], 7, 3)</f>
        <v>065</v>
      </c>
    </row>
    <row r="240" spans="1:5" x14ac:dyDescent="0.35">
      <c r="A240" s="1" t="s">
        <v>964</v>
      </c>
      <c r="B240" s="1" t="s">
        <v>448</v>
      </c>
      <c r="C240" s="1" t="s">
        <v>72</v>
      </c>
      <c r="D240" s="1" t="str">
        <f>IF(MOD(MID(pesele__28[[#This Row],[PESEL]], 10, 1), 2) = 0, "k", "m")</f>
        <v>k</v>
      </c>
      <c r="E240" s="1" t="str">
        <f>MID(pesele__28[[#This Row],[PESEL]], 7, 3)</f>
        <v>065</v>
      </c>
    </row>
    <row r="241" spans="1:5" x14ac:dyDescent="0.35">
      <c r="A241" s="1" t="s">
        <v>724</v>
      </c>
      <c r="B241" s="1" t="s">
        <v>151</v>
      </c>
      <c r="C241" s="1" t="s">
        <v>145</v>
      </c>
      <c r="D241" s="1" t="str">
        <f>IF(MOD(MID(pesele__28[[#This Row],[PESEL]], 10, 1), 2) = 0, "k", "m")</f>
        <v>k</v>
      </c>
      <c r="E241" s="1" t="str">
        <f>MID(pesele__28[[#This Row],[PESEL]], 7, 3)</f>
        <v>064</v>
      </c>
    </row>
    <row r="242" spans="1:5" x14ac:dyDescent="0.35">
      <c r="A242" s="1" t="s">
        <v>717</v>
      </c>
      <c r="B242" s="1" t="s">
        <v>140</v>
      </c>
      <c r="C242" s="1" t="s">
        <v>141</v>
      </c>
      <c r="D242" s="1" t="str">
        <f>IF(MOD(MID(pesele__28[[#This Row],[PESEL]], 10, 1), 2) = 0, "k", "m")</f>
        <v>k</v>
      </c>
      <c r="E242" s="1" t="str">
        <f>MID(pesele__28[[#This Row],[PESEL]], 7, 3)</f>
        <v>063</v>
      </c>
    </row>
    <row r="243" spans="1:5" x14ac:dyDescent="0.35">
      <c r="A243" s="1" t="s">
        <v>774</v>
      </c>
      <c r="B243" s="1" t="s">
        <v>228</v>
      </c>
      <c r="C243" s="1" t="s">
        <v>229</v>
      </c>
      <c r="D243" s="1" t="str">
        <f>IF(MOD(MID(pesele__28[[#This Row],[PESEL]], 10, 1), 2) = 0, "k", "m")</f>
        <v>k</v>
      </c>
      <c r="E243" s="1" t="str">
        <f>MID(pesele__28[[#This Row],[PESEL]], 7, 3)</f>
        <v>063</v>
      </c>
    </row>
    <row r="244" spans="1:5" x14ac:dyDescent="0.35">
      <c r="A244" s="1" t="s">
        <v>896</v>
      </c>
      <c r="B244" s="1" t="s">
        <v>378</v>
      </c>
      <c r="C244" s="1" t="s">
        <v>294</v>
      </c>
      <c r="D244" s="1" t="str">
        <f>IF(MOD(MID(pesele__28[[#This Row],[PESEL]], 10, 1), 2) = 0, "k", "m")</f>
        <v>m</v>
      </c>
      <c r="E244" s="1" t="str">
        <f>MID(pesele__28[[#This Row],[PESEL]], 7, 3)</f>
        <v>063</v>
      </c>
    </row>
    <row r="245" spans="1:5" x14ac:dyDescent="0.35">
      <c r="A245" s="1" t="s">
        <v>959</v>
      </c>
      <c r="B245" s="1" t="s">
        <v>436</v>
      </c>
      <c r="C245" s="1" t="s">
        <v>70</v>
      </c>
      <c r="D245" s="1" t="str">
        <f>IF(MOD(MID(pesele__28[[#This Row],[PESEL]], 10, 1), 2) = 0, "k", "m")</f>
        <v>m</v>
      </c>
      <c r="E245" s="1" t="str">
        <f>MID(pesele__28[[#This Row],[PESEL]], 7, 3)</f>
        <v>063</v>
      </c>
    </row>
    <row r="246" spans="1:5" x14ac:dyDescent="0.35">
      <c r="A246" s="1" t="s">
        <v>960</v>
      </c>
      <c r="B246" s="1" t="s">
        <v>444</v>
      </c>
      <c r="C246" s="1" t="s">
        <v>294</v>
      </c>
      <c r="D246" s="1" t="str">
        <f>IF(MOD(MID(pesele__28[[#This Row],[PESEL]], 10, 1), 2) = 0, "k", "m")</f>
        <v>m</v>
      </c>
      <c r="E246" s="1" t="str">
        <f>MID(pesele__28[[#This Row],[PESEL]], 7, 3)</f>
        <v>063</v>
      </c>
    </row>
    <row r="247" spans="1:5" x14ac:dyDescent="0.35">
      <c r="A247" s="1" t="s">
        <v>699</v>
      </c>
      <c r="B247" s="1" t="s">
        <v>111</v>
      </c>
      <c r="C247" s="1" t="s">
        <v>112</v>
      </c>
      <c r="D247" s="1" t="str">
        <f>IF(MOD(MID(pesele__28[[#This Row],[PESEL]], 10, 1), 2) = 0, "k", "m")</f>
        <v>k</v>
      </c>
      <c r="E247" s="1" t="str">
        <f>MID(pesele__28[[#This Row],[PESEL]], 7, 3)</f>
        <v>062</v>
      </c>
    </row>
    <row r="248" spans="1:5" x14ac:dyDescent="0.35">
      <c r="A248" s="1" t="s">
        <v>773</v>
      </c>
      <c r="B248" s="1" t="s">
        <v>228</v>
      </c>
      <c r="C248" s="1" t="s">
        <v>117</v>
      </c>
      <c r="D248" s="1" t="str">
        <f>IF(MOD(MID(pesele__28[[#This Row],[PESEL]], 10, 1), 2) = 0, "k", "m")</f>
        <v>k</v>
      </c>
      <c r="E248" s="1" t="str">
        <f>MID(pesele__28[[#This Row],[PESEL]], 7, 3)</f>
        <v>062</v>
      </c>
    </row>
    <row r="249" spans="1:5" x14ac:dyDescent="0.35">
      <c r="A249" s="1" t="s">
        <v>698</v>
      </c>
      <c r="B249" s="1" t="s">
        <v>110</v>
      </c>
      <c r="C249" s="1" t="s">
        <v>56</v>
      </c>
      <c r="D249" s="1" t="str">
        <f>IF(MOD(MID(pesele__28[[#This Row],[PESEL]], 10, 1), 2) = 0, "k", "m")</f>
        <v>k</v>
      </c>
      <c r="E249" s="1" t="str">
        <f>MID(pesele__28[[#This Row],[PESEL]], 7, 3)</f>
        <v>061</v>
      </c>
    </row>
    <row r="250" spans="1:5" x14ac:dyDescent="0.35">
      <c r="A250" s="1" t="s">
        <v>877</v>
      </c>
      <c r="B250" s="1" t="s">
        <v>355</v>
      </c>
      <c r="C250" s="1" t="s">
        <v>46</v>
      </c>
      <c r="D250" s="1" t="str">
        <f>IF(MOD(MID(pesele__28[[#This Row],[PESEL]], 10, 1), 2) = 0, "k", "m")</f>
        <v>k</v>
      </c>
      <c r="E250" s="1" t="str">
        <f>MID(pesele__28[[#This Row],[PESEL]], 7, 3)</f>
        <v>061</v>
      </c>
    </row>
    <row r="251" spans="1:5" x14ac:dyDescent="0.35">
      <c r="A251" s="1" t="s">
        <v>878</v>
      </c>
      <c r="B251" s="1" t="s">
        <v>356</v>
      </c>
      <c r="C251" s="1" t="s">
        <v>87</v>
      </c>
      <c r="D251" s="1" t="str">
        <f>IF(MOD(MID(pesele__28[[#This Row],[PESEL]], 10, 1), 2) = 0, "k", "m")</f>
        <v>k</v>
      </c>
      <c r="E251" s="1" t="str">
        <f>MID(pesele__28[[#This Row],[PESEL]], 7, 3)</f>
        <v>061</v>
      </c>
    </row>
    <row r="252" spans="1:5" x14ac:dyDescent="0.35">
      <c r="A252" s="1" t="s">
        <v>906</v>
      </c>
      <c r="B252" s="1" t="s">
        <v>389</v>
      </c>
      <c r="C252" s="1" t="s">
        <v>201</v>
      </c>
      <c r="D252" s="1" t="str">
        <f>IF(MOD(MID(pesele__28[[#This Row],[PESEL]], 10, 1), 2) = 0, "k", "m")</f>
        <v>k</v>
      </c>
      <c r="E252" s="1" t="str">
        <f>MID(pesele__28[[#This Row],[PESEL]], 7, 3)</f>
        <v>061</v>
      </c>
    </row>
    <row r="253" spans="1:5" x14ac:dyDescent="0.35">
      <c r="A253" s="1" t="s">
        <v>733</v>
      </c>
      <c r="B253" s="1" t="s">
        <v>167</v>
      </c>
      <c r="C253" s="1" t="s">
        <v>168</v>
      </c>
      <c r="D253" s="1" t="str">
        <f>IF(MOD(MID(pesele__28[[#This Row],[PESEL]], 10, 1), 2) = 0, "k", "m")</f>
        <v>m</v>
      </c>
      <c r="E253" s="1" t="str">
        <f>MID(pesele__28[[#This Row],[PESEL]], 7, 3)</f>
        <v>060</v>
      </c>
    </row>
    <row r="254" spans="1:5" x14ac:dyDescent="0.35">
      <c r="A254" s="1" t="s">
        <v>851</v>
      </c>
      <c r="B254" s="1" t="s">
        <v>325</v>
      </c>
      <c r="C254" s="1" t="s">
        <v>257</v>
      </c>
      <c r="D254" s="1" t="str">
        <f>IF(MOD(MID(pesele__28[[#This Row],[PESEL]], 10, 1), 2) = 0, "k", "m")</f>
        <v>k</v>
      </c>
      <c r="E254" s="1" t="str">
        <f>MID(pesele__28[[#This Row],[PESEL]], 7, 3)</f>
        <v>060</v>
      </c>
    </row>
    <row r="255" spans="1:5" x14ac:dyDescent="0.35">
      <c r="A255" s="1" t="s">
        <v>992</v>
      </c>
      <c r="B255" s="1" t="s">
        <v>483</v>
      </c>
      <c r="C255" s="1" t="s">
        <v>482</v>
      </c>
      <c r="D255" s="1" t="str">
        <f>IF(MOD(MID(pesele__28[[#This Row],[PESEL]], 10, 1), 2) = 0, "k", "m")</f>
        <v>m</v>
      </c>
      <c r="E255" s="1" t="str">
        <f>MID(pesele__28[[#This Row],[PESEL]], 7, 3)</f>
        <v>060</v>
      </c>
    </row>
    <row r="256" spans="1:5" x14ac:dyDescent="0.35">
      <c r="A256" s="1" t="s">
        <v>1050</v>
      </c>
      <c r="B256" s="1" t="s">
        <v>550</v>
      </c>
      <c r="C256" s="1" t="s">
        <v>48</v>
      </c>
      <c r="D256" s="1" t="str">
        <f>IF(MOD(MID(pesele__28[[#This Row],[PESEL]], 10, 1), 2) = 0, "k", "m")</f>
        <v>m</v>
      </c>
      <c r="E256" s="1" t="str">
        <f>MID(pesele__28[[#This Row],[PESEL]], 7, 3)</f>
        <v>060</v>
      </c>
    </row>
    <row r="257" spans="1:5" x14ac:dyDescent="0.35">
      <c r="A257" s="1" t="s">
        <v>637</v>
      </c>
      <c r="B257" s="1" t="s">
        <v>11</v>
      </c>
      <c r="C257" s="1" t="s">
        <v>12</v>
      </c>
      <c r="D257" s="1" t="str">
        <f>IF(MOD(MID(pesele__28[[#This Row],[PESEL]], 10, 1), 2) = 0, "k", "m")</f>
        <v>m</v>
      </c>
      <c r="E257" s="1" t="str">
        <f>MID(pesele__28[[#This Row],[PESEL]], 7, 3)</f>
        <v>059</v>
      </c>
    </row>
    <row r="258" spans="1:5" x14ac:dyDescent="0.35">
      <c r="A258" s="1" t="s">
        <v>731</v>
      </c>
      <c r="B258" s="1" t="s">
        <v>163</v>
      </c>
      <c r="C258" s="1" t="s">
        <v>164</v>
      </c>
      <c r="D258" s="1" t="str">
        <f>IF(MOD(MID(pesele__28[[#This Row],[PESEL]], 10, 1), 2) = 0, "k", "m")</f>
        <v>k</v>
      </c>
      <c r="E258" s="1" t="str">
        <f>MID(pesele__28[[#This Row],[PESEL]], 7, 3)</f>
        <v>059</v>
      </c>
    </row>
    <row r="259" spans="1:5" x14ac:dyDescent="0.35">
      <c r="A259" s="1" t="s">
        <v>749</v>
      </c>
      <c r="B259" s="1" t="s">
        <v>194</v>
      </c>
      <c r="C259" s="1" t="s">
        <v>42</v>
      </c>
      <c r="D259" s="1" t="str">
        <f>IF(MOD(MID(pesele__28[[#This Row],[PESEL]], 10, 1), 2) = 0, "k", "m")</f>
        <v>m</v>
      </c>
      <c r="E259" s="1" t="str">
        <f>MID(pesele__28[[#This Row],[PESEL]], 7, 3)</f>
        <v>059</v>
      </c>
    </row>
    <row r="260" spans="1:5" x14ac:dyDescent="0.35">
      <c r="A260" s="1" t="s">
        <v>750</v>
      </c>
      <c r="B260" s="1" t="s">
        <v>195</v>
      </c>
      <c r="C260" s="1" t="s">
        <v>78</v>
      </c>
      <c r="D260" s="1" t="str">
        <f>IF(MOD(MID(pesele__28[[#This Row],[PESEL]], 10, 1), 2) = 0, "k", "m")</f>
        <v>m</v>
      </c>
      <c r="E260" s="1" t="str">
        <f>MID(pesele__28[[#This Row],[PESEL]], 7, 3)</f>
        <v>059</v>
      </c>
    </row>
    <row r="261" spans="1:5" x14ac:dyDescent="0.35">
      <c r="A261" s="1" t="s">
        <v>952</v>
      </c>
      <c r="B261" s="1" t="s">
        <v>69</v>
      </c>
      <c r="C261" s="1" t="s">
        <v>42</v>
      </c>
      <c r="D261" s="1" t="str">
        <f>IF(MOD(MID(pesele__28[[#This Row],[PESEL]], 10, 1), 2) = 0, "k", "m")</f>
        <v>m</v>
      </c>
      <c r="E261" s="1" t="str">
        <f>MID(pesele__28[[#This Row],[PESEL]], 7, 3)</f>
        <v>059</v>
      </c>
    </row>
    <row r="262" spans="1:5" x14ac:dyDescent="0.35">
      <c r="A262" s="1" t="s">
        <v>967</v>
      </c>
      <c r="B262" s="1" t="s">
        <v>451</v>
      </c>
      <c r="C262" s="1" t="s">
        <v>452</v>
      </c>
      <c r="D262" s="1" t="str">
        <f>IF(MOD(MID(pesele__28[[#This Row],[PESEL]], 10, 1), 2) = 0, "k", "m")</f>
        <v>k</v>
      </c>
      <c r="E262" s="1" t="str">
        <f>MID(pesele__28[[#This Row],[PESEL]], 7, 3)</f>
        <v>059</v>
      </c>
    </row>
    <row r="263" spans="1:5" x14ac:dyDescent="0.35">
      <c r="A263" s="1" t="s">
        <v>703</v>
      </c>
      <c r="B263" s="1" t="s">
        <v>118</v>
      </c>
      <c r="C263" s="1" t="s">
        <v>29</v>
      </c>
      <c r="D263" s="1" t="str">
        <f>IF(MOD(MID(pesele__28[[#This Row],[PESEL]], 10, 1), 2) = 0, "k", "m")</f>
        <v>m</v>
      </c>
      <c r="E263" s="1" t="str">
        <f>MID(pesele__28[[#This Row],[PESEL]], 7, 3)</f>
        <v>058</v>
      </c>
    </row>
    <row r="264" spans="1:5" x14ac:dyDescent="0.35">
      <c r="A264" s="1" t="s">
        <v>812</v>
      </c>
      <c r="B264" s="1" t="s">
        <v>279</v>
      </c>
      <c r="C264" s="1" t="s">
        <v>78</v>
      </c>
      <c r="D264" s="1" t="str">
        <f>IF(MOD(MID(pesele__28[[#This Row],[PESEL]], 10, 1), 2) = 0, "k", "m")</f>
        <v>m</v>
      </c>
      <c r="E264" s="1" t="str">
        <f>MID(pesele__28[[#This Row],[PESEL]], 7, 3)</f>
        <v>058</v>
      </c>
    </row>
    <row r="265" spans="1:5" x14ac:dyDescent="0.35">
      <c r="A265" s="1" t="s">
        <v>813</v>
      </c>
      <c r="B265" s="1" t="s">
        <v>280</v>
      </c>
      <c r="C265" s="1" t="s">
        <v>104</v>
      </c>
      <c r="D265" s="1" t="str">
        <f>IF(MOD(MID(pesele__28[[#This Row],[PESEL]], 10, 1), 2) = 0, "k", "m")</f>
        <v>m</v>
      </c>
      <c r="E265" s="1" t="str">
        <f>MID(pesele__28[[#This Row],[PESEL]], 7, 3)</f>
        <v>058</v>
      </c>
    </row>
    <row r="266" spans="1:5" x14ac:dyDescent="0.35">
      <c r="A266" s="1" t="s">
        <v>913</v>
      </c>
      <c r="B266" s="1" t="s">
        <v>398</v>
      </c>
      <c r="C266" s="1" t="s">
        <v>48</v>
      </c>
      <c r="D266" s="1" t="str">
        <f>IF(MOD(MID(pesele__28[[#This Row],[PESEL]], 10, 1), 2) = 0, "k", "m")</f>
        <v>m</v>
      </c>
      <c r="E266" s="1" t="str">
        <f>MID(pesele__28[[#This Row],[PESEL]], 7, 3)</f>
        <v>058</v>
      </c>
    </row>
    <row r="267" spans="1:5" x14ac:dyDescent="0.35">
      <c r="A267" s="1" t="s">
        <v>930</v>
      </c>
      <c r="B267" s="1" t="s">
        <v>109</v>
      </c>
      <c r="C267" s="1" t="s">
        <v>137</v>
      </c>
      <c r="D267" s="1" t="str">
        <f>IF(MOD(MID(pesele__28[[#This Row],[PESEL]], 10, 1), 2) = 0, "k", "m")</f>
        <v>m</v>
      </c>
      <c r="E267" s="1" t="str">
        <f>MID(pesele__28[[#This Row],[PESEL]], 7, 3)</f>
        <v>058</v>
      </c>
    </row>
    <row r="268" spans="1:5" x14ac:dyDescent="0.35">
      <c r="A268" s="1" t="s">
        <v>933</v>
      </c>
      <c r="B268" s="1" t="s">
        <v>417</v>
      </c>
      <c r="C268" s="1" t="s">
        <v>17</v>
      </c>
      <c r="D268" s="1" t="str">
        <f>IF(MOD(MID(pesele__28[[#This Row],[PESEL]], 10, 1), 2) = 0, "k", "m")</f>
        <v>m</v>
      </c>
      <c r="E268" s="1" t="str">
        <f>MID(pesele__28[[#This Row],[PESEL]], 7, 3)</f>
        <v>058</v>
      </c>
    </row>
    <row r="269" spans="1:5" x14ac:dyDescent="0.35">
      <c r="A269" s="1" t="s">
        <v>702</v>
      </c>
      <c r="B269" s="1" t="s">
        <v>116</v>
      </c>
      <c r="C269" s="1" t="s">
        <v>117</v>
      </c>
      <c r="D269" s="1" t="str">
        <f>IF(MOD(MID(pesele__28[[#This Row],[PESEL]], 10, 1), 2) = 0, "k", "m")</f>
        <v>k</v>
      </c>
      <c r="E269" s="1" t="str">
        <f>MID(pesele__28[[#This Row],[PESEL]], 7, 3)</f>
        <v>057</v>
      </c>
    </row>
    <row r="270" spans="1:5" x14ac:dyDescent="0.35">
      <c r="A270" s="1" t="s">
        <v>912</v>
      </c>
      <c r="B270" s="1" t="s">
        <v>397</v>
      </c>
      <c r="C270" s="1" t="s">
        <v>68</v>
      </c>
      <c r="D270" s="1" t="str">
        <f>IF(MOD(MID(pesele__28[[#This Row],[PESEL]], 10, 1), 2) = 0, "k", "m")</f>
        <v>m</v>
      </c>
      <c r="E270" s="1" t="str">
        <f>MID(pesele__28[[#This Row],[PESEL]], 7, 3)</f>
        <v>057</v>
      </c>
    </row>
    <row r="271" spans="1:5" x14ac:dyDescent="0.35">
      <c r="A271" s="1" t="s">
        <v>974</v>
      </c>
      <c r="B271" s="1" t="s">
        <v>459</v>
      </c>
      <c r="C271" s="1" t="s">
        <v>68</v>
      </c>
      <c r="D271" s="1" t="str">
        <f>IF(MOD(MID(pesele__28[[#This Row],[PESEL]], 10, 1), 2) = 0, "k", "m")</f>
        <v>m</v>
      </c>
      <c r="E271" s="1" t="str">
        <f>MID(pesele__28[[#This Row],[PESEL]], 7, 3)</f>
        <v>057</v>
      </c>
    </row>
    <row r="272" spans="1:5" x14ac:dyDescent="0.35">
      <c r="A272" s="1" t="s">
        <v>682</v>
      </c>
      <c r="B272" s="1" t="s">
        <v>50</v>
      </c>
      <c r="C272" s="1" t="s">
        <v>87</v>
      </c>
      <c r="D272" s="1" t="str">
        <f>IF(MOD(MID(pesele__28[[#This Row],[PESEL]], 10, 1), 2) = 0, "k", "m")</f>
        <v>k</v>
      </c>
      <c r="E272" s="1" t="str">
        <f>MID(pesele__28[[#This Row],[PESEL]], 7, 3)</f>
        <v>056</v>
      </c>
    </row>
    <row r="273" spans="1:5" x14ac:dyDescent="0.35">
      <c r="A273" s="1" t="s">
        <v>730</v>
      </c>
      <c r="B273" s="1" t="s">
        <v>161</v>
      </c>
      <c r="C273" s="1" t="s">
        <v>162</v>
      </c>
      <c r="D273" s="1" t="str">
        <f>IF(MOD(MID(pesele__28[[#This Row],[PESEL]], 10, 1), 2) = 0, "k", "m")</f>
        <v>m</v>
      </c>
      <c r="E273" s="1" t="str">
        <f>MID(pesele__28[[#This Row],[PESEL]], 7, 3)</f>
        <v>056</v>
      </c>
    </row>
    <row r="274" spans="1:5" x14ac:dyDescent="0.35">
      <c r="A274" s="1" t="s">
        <v>787</v>
      </c>
      <c r="B274" s="1" t="s">
        <v>247</v>
      </c>
      <c r="C274" s="1" t="s">
        <v>211</v>
      </c>
      <c r="D274" s="1" t="str">
        <f>IF(MOD(MID(pesele__28[[#This Row],[PESEL]], 10, 1), 2) = 0, "k", "m")</f>
        <v>k</v>
      </c>
      <c r="E274" s="1" t="str">
        <f>MID(pesele__28[[#This Row],[PESEL]], 7, 3)</f>
        <v>056</v>
      </c>
    </row>
    <row r="275" spans="1:5" x14ac:dyDescent="0.35">
      <c r="A275" s="1" t="s">
        <v>881</v>
      </c>
      <c r="B275" s="1" t="s">
        <v>360</v>
      </c>
      <c r="C275" s="1" t="s">
        <v>35</v>
      </c>
      <c r="D275" s="1" t="str">
        <f>IF(MOD(MID(pesele__28[[#This Row],[PESEL]], 10, 1), 2) = 0, "k", "m")</f>
        <v>m</v>
      </c>
      <c r="E275" s="1" t="str">
        <f>MID(pesele__28[[#This Row],[PESEL]], 7, 3)</f>
        <v>056</v>
      </c>
    </row>
    <row r="276" spans="1:5" x14ac:dyDescent="0.35">
      <c r="A276" s="1" t="s">
        <v>973</v>
      </c>
      <c r="B276" s="1" t="s">
        <v>458</v>
      </c>
      <c r="C276" s="1" t="s">
        <v>68</v>
      </c>
      <c r="D276" s="1" t="str">
        <f>IF(MOD(MID(pesele__28[[#This Row],[PESEL]], 10, 1), 2) = 0, "k", "m")</f>
        <v>m</v>
      </c>
      <c r="E276" s="1" t="str">
        <f>MID(pesele__28[[#This Row],[PESEL]], 7, 3)</f>
        <v>056</v>
      </c>
    </row>
    <row r="277" spans="1:5" x14ac:dyDescent="0.35">
      <c r="A277" s="1" t="s">
        <v>984</v>
      </c>
      <c r="B277" s="1" t="s">
        <v>471</v>
      </c>
      <c r="C277" s="1" t="s">
        <v>472</v>
      </c>
      <c r="D277" s="1" t="str">
        <f>IF(MOD(MID(pesele__28[[#This Row],[PESEL]], 10, 1), 2) = 0, "k", "m")</f>
        <v>k</v>
      </c>
      <c r="E277" s="1" t="str">
        <f>MID(pesele__28[[#This Row],[PESEL]], 7, 3)</f>
        <v>056</v>
      </c>
    </row>
    <row r="278" spans="1:5" x14ac:dyDescent="0.35">
      <c r="A278" s="1" t="s">
        <v>799</v>
      </c>
      <c r="B278" s="1" t="s">
        <v>263</v>
      </c>
      <c r="C278" s="1" t="s">
        <v>257</v>
      </c>
      <c r="D278" s="1" t="str">
        <f>IF(MOD(MID(pesele__28[[#This Row],[PESEL]], 10, 1), 2) = 0, "k", "m")</f>
        <v>k</v>
      </c>
      <c r="E278" s="1" t="str">
        <f>MID(pesele__28[[#This Row],[PESEL]], 7, 3)</f>
        <v>055</v>
      </c>
    </row>
    <row r="279" spans="1:5" x14ac:dyDescent="0.35">
      <c r="A279" s="1" t="s">
        <v>800</v>
      </c>
      <c r="B279" s="1" t="s">
        <v>264</v>
      </c>
      <c r="C279" s="1" t="s">
        <v>257</v>
      </c>
      <c r="D279" s="1" t="str">
        <f>IF(MOD(MID(pesele__28[[#This Row],[PESEL]], 10, 1), 2) = 0, "k", "m")</f>
        <v>k</v>
      </c>
      <c r="E279" s="1" t="str">
        <f>MID(pesele__28[[#This Row],[PESEL]], 7, 3)</f>
        <v>055</v>
      </c>
    </row>
    <row r="280" spans="1:5" x14ac:dyDescent="0.35">
      <c r="A280" s="1" t="s">
        <v>797</v>
      </c>
      <c r="B280" s="1" t="s">
        <v>260</v>
      </c>
      <c r="C280" s="1" t="s">
        <v>229</v>
      </c>
      <c r="D280" s="1" t="str">
        <f>IF(MOD(MID(pesele__28[[#This Row],[PESEL]], 10, 1), 2) = 0, "k", "m")</f>
        <v>k</v>
      </c>
      <c r="E280" s="1" t="str">
        <f>MID(pesele__28[[#This Row],[PESEL]], 7, 3)</f>
        <v>054</v>
      </c>
    </row>
    <row r="281" spans="1:5" x14ac:dyDescent="0.35">
      <c r="A281" s="1" t="s">
        <v>798</v>
      </c>
      <c r="B281" s="1" t="s">
        <v>261</v>
      </c>
      <c r="C281" s="1" t="s">
        <v>262</v>
      </c>
      <c r="D281" s="1" t="str">
        <f>IF(MOD(MID(pesele__28[[#This Row],[PESEL]], 10, 1), 2) = 0, "k", "m")</f>
        <v>k</v>
      </c>
      <c r="E281" s="1" t="str">
        <f>MID(pesele__28[[#This Row],[PESEL]], 7, 3)</f>
        <v>054</v>
      </c>
    </row>
    <row r="282" spans="1:5" x14ac:dyDescent="0.35">
      <c r="A282" s="1" t="s">
        <v>874</v>
      </c>
      <c r="B282" s="1" t="s">
        <v>351</v>
      </c>
      <c r="C282" s="1" t="s">
        <v>60</v>
      </c>
      <c r="D282" s="1" t="str">
        <f>IF(MOD(MID(pesele__28[[#This Row],[PESEL]], 10, 1), 2) = 0, "k", "m")</f>
        <v>m</v>
      </c>
      <c r="E282" s="1" t="str">
        <f>MID(pesele__28[[#This Row],[PESEL]], 7, 3)</f>
        <v>054</v>
      </c>
    </row>
    <row r="283" spans="1:5" x14ac:dyDescent="0.35">
      <c r="A283" s="1" t="s">
        <v>924</v>
      </c>
      <c r="B283" s="1" t="s">
        <v>409</v>
      </c>
      <c r="C283" s="1" t="s">
        <v>410</v>
      </c>
      <c r="D283" s="1" t="str">
        <f>IF(MOD(MID(pesele__28[[#This Row],[PESEL]], 10, 1), 2) = 0, "k", "m")</f>
        <v>k</v>
      </c>
      <c r="E283" s="1" t="str">
        <f>MID(pesele__28[[#This Row],[PESEL]], 7, 3)</f>
        <v>054</v>
      </c>
    </row>
    <row r="284" spans="1:5" x14ac:dyDescent="0.35">
      <c r="A284" s="1" t="s">
        <v>955</v>
      </c>
      <c r="B284" s="1" t="s">
        <v>439</v>
      </c>
      <c r="C284" s="1" t="s">
        <v>56</v>
      </c>
      <c r="D284" s="1" t="str">
        <f>IF(MOD(MID(pesele__28[[#This Row],[PESEL]], 10, 1), 2) = 0, "k", "m")</f>
        <v>k</v>
      </c>
      <c r="E284" s="1" t="str">
        <f>MID(pesele__28[[#This Row],[PESEL]], 7, 3)</f>
        <v>054</v>
      </c>
    </row>
    <row r="285" spans="1:5" x14ac:dyDescent="0.35">
      <c r="A285" s="1" t="s">
        <v>1106</v>
      </c>
      <c r="B285" s="1" t="s">
        <v>612</v>
      </c>
      <c r="C285" s="1" t="s">
        <v>262</v>
      </c>
      <c r="D285" s="1" t="str">
        <f>IF(MOD(MID(pesele__28[[#This Row],[PESEL]], 10, 1), 2) = 0, "k", "m")</f>
        <v>k</v>
      </c>
      <c r="E285" s="1" t="str">
        <f>MID(pesele__28[[#This Row],[PESEL]], 7, 3)</f>
        <v>054</v>
      </c>
    </row>
    <row r="286" spans="1:5" x14ac:dyDescent="0.35">
      <c r="A286" s="1" t="s">
        <v>970</v>
      </c>
      <c r="B286" s="1" t="s">
        <v>371</v>
      </c>
      <c r="C286" s="1" t="s">
        <v>455</v>
      </c>
      <c r="D286" s="1" t="str">
        <f>IF(MOD(MID(pesele__28[[#This Row],[PESEL]], 10, 1), 2) = 0, "k", "m")</f>
        <v>m</v>
      </c>
      <c r="E286" s="1" t="str">
        <f>MID(pesele__28[[#This Row],[PESEL]], 7, 3)</f>
        <v>053</v>
      </c>
    </row>
    <row r="287" spans="1:5" x14ac:dyDescent="0.35">
      <c r="A287" s="1" t="s">
        <v>971</v>
      </c>
      <c r="B287" s="1" t="s">
        <v>456</v>
      </c>
      <c r="C287" s="1" t="s">
        <v>70</v>
      </c>
      <c r="D287" s="1" t="str">
        <f>IF(MOD(MID(pesele__28[[#This Row],[PESEL]], 10, 1), 2) = 0, "k", "m")</f>
        <v>m</v>
      </c>
      <c r="E287" s="1" t="str">
        <f>MID(pesele__28[[#This Row],[PESEL]], 7, 3)</f>
        <v>053</v>
      </c>
    </row>
    <row r="288" spans="1:5" x14ac:dyDescent="0.35">
      <c r="A288" s="1" t="s">
        <v>755</v>
      </c>
      <c r="B288" s="1" t="s">
        <v>202</v>
      </c>
      <c r="C288" s="1" t="s">
        <v>84</v>
      </c>
      <c r="D288" s="1" t="str">
        <f>IF(MOD(MID(pesele__28[[#This Row],[PESEL]], 10, 1), 2) = 0, "k", "m")</f>
        <v>k</v>
      </c>
      <c r="E288" s="1" t="str">
        <f>MID(pesele__28[[#This Row],[PESEL]], 7, 3)</f>
        <v>052</v>
      </c>
    </row>
    <row r="289" spans="1:5" x14ac:dyDescent="0.35">
      <c r="A289" s="1" t="s">
        <v>826</v>
      </c>
      <c r="B289" s="1" t="s">
        <v>298</v>
      </c>
      <c r="C289" s="1" t="s">
        <v>139</v>
      </c>
      <c r="D289" s="1" t="str">
        <f>IF(MOD(MID(pesele__28[[#This Row],[PESEL]], 10, 1), 2) = 0, "k", "m")</f>
        <v>m</v>
      </c>
      <c r="E289" s="1" t="str">
        <f>MID(pesele__28[[#This Row],[PESEL]], 7, 3)</f>
        <v>052</v>
      </c>
    </row>
    <row r="290" spans="1:5" x14ac:dyDescent="0.35">
      <c r="A290" s="1" t="s">
        <v>704</v>
      </c>
      <c r="B290" s="1" t="s">
        <v>119</v>
      </c>
      <c r="C290" s="1" t="s">
        <v>74</v>
      </c>
      <c r="D290" s="1" t="str">
        <f>IF(MOD(MID(pesele__28[[#This Row],[PESEL]], 10, 1), 2) = 0, "k", "m")</f>
        <v>m</v>
      </c>
      <c r="E290" s="1" t="str">
        <f>MID(pesele__28[[#This Row],[PESEL]], 7, 3)</f>
        <v>051</v>
      </c>
    </row>
    <row r="291" spans="1:5" x14ac:dyDescent="0.35">
      <c r="A291" s="1" t="s">
        <v>742</v>
      </c>
      <c r="B291" s="1" t="s">
        <v>184</v>
      </c>
      <c r="C291" s="1" t="s">
        <v>185</v>
      </c>
      <c r="D291" s="1" t="str">
        <f>IF(MOD(MID(pesele__28[[#This Row],[PESEL]], 10, 1), 2) = 0, "k", "m")</f>
        <v>k</v>
      </c>
      <c r="E291" s="1" t="str">
        <f>MID(pesele__28[[#This Row],[PESEL]], 7, 3)</f>
        <v>051</v>
      </c>
    </row>
    <row r="292" spans="1:5" x14ac:dyDescent="0.35">
      <c r="A292" s="1" t="s">
        <v>835</v>
      </c>
      <c r="B292" s="1" t="s">
        <v>310</v>
      </c>
      <c r="C292" s="1" t="s">
        <v>126</v>
      </c>
      <c r="D292" s="1" t="str">
        <f>IF(MOD(MID(pesele__28[[#This Row],[PESEL]], 10, 1), 2) = 0, "k", "m")</f>
        <v>m</v>
      </c>
      <c r="E292" s="1" t="str">
        <f>MID(pesele__28[[#This Row],[PESEL]], 7, 3)</f>
        <v>051</v>
      </c>
    </row>
    <row r="293" spans="1:5" x14ac:dyDescent="0.35">
      <c r="A293" s="1" t="s">
        <v>860</v>
      </c>
      <c r="B293" s="1" t="s">
        <v>335</v>
      </c>
      <c r="C293" s="1" t="s">
        <v>336</v>
      </c>
      <c r="D293" s="1" t="str">
        <f>IF(MOD(MID(pesele__28[[#This Row],[PESEL]], 10, 1), 2) = 0, "k", "m")</f>
        <v>k</v>
      </c>
      <c r="E293" s="1" t="str">
        <f>MID(pesele__28[[#This Row],[PESEL]], 7, 3)</f>
        <v>051</v>
      </c>
    </row>
    <row r="294" spans="1:5" x14ac:dyDescent="0.35">
      <c r="A294" s="1" t="s">
        <v>880</v>
      </c>
      <c r="B294" s="1" t="s">
        <v>358</v>
      </c>
      <c r="C294" s="1" t="s">
        <v>359</v>
      </c>
      <c r="D294" s="1" t="str">
        <f>IF(MOD(MID(pesele__28[[#This Row],[PESEL]], 10, 1), 2) = 0, "k", "m")</f>
        <v>k</v>
      </c>
      <c r="E294" s="1" t="str">
        <f>MID(pesele__28[[#This Row],[PESEL]], 7, 3)</f>
        <v>051</v>
      </c>
    </row>
    <row r="295" spans="1:5" x14ac:dyDescent="0.35">
      <c r="A295" s="1" t="s">
        <v>892</v>
      </c>
      <c r="B295" s="1" t="s">
        <v>373</v>
      </c>
      <c r="C295" s="1" t="s">
        <v>145</v>
      </c>
      <c r="D295" s="1" t="str">
        <f>IF(MOD(MID(pesele__28[[#This Row],[PESEL]], 10, 1), 2) = 0, "k", "m")</f>
        <v>k</v>
      </c>
      <c r="E295" s="1" t="str">
        <f>MID(pesele__28[[#This Row],[PESEL]], 7, 3)</f>
        <v>051</v>
      </c>
    </row>
    <row r="296" spans="1:5" x14ac:dyDescent="0.35">
      <c r="A296" s="1" t="s">
        <v>914</v>
      </c>
      <c r="B296" s="1" t="s">
        <v>399</v>
      </c>
      <c r="C296" s="1" t="s">
        <v>302</v>
      </c>
      <c r="D296" s="1" t="str">
        <f>IF(MOD(MID(pesele__28[[#This Row],[PESEL]], 10, 1), 2) = 0, "k", "m")</f>
        <v>m</v>
      </c>
      <c r="E296" s="1" t="str">
        <f>MID(pesele__28[[#This Row],[PESEL]], 7, 3)</f>
        <v>051</v>
      </c>
    </row>
    <row r="297" spans="1:5" x14ac:dyDescent="0.35">
      <c r="A297" s="1" t="s">
        <v>915</v>
      </c>
      <c r="B297" s="1" t="s">
        <v>400</v>
      </c>
      <c r="C297" s="1" t="s">
        <v>48</v>
      </c>
      <c r="D297" s="1" t="str">
        <f>IF(MOD(MID(pesele__28[[#This Row],[PESEL]], 10, 1), 2) = 0, "k", "m")</f>
        <v>m</v>
      </c>
      <c r="E297" s="1" t="str">
        <f>MID(pesele__28[[#This Row],[PESEL]], 7, 3)</f>
        <v>051</v>
      </c>
    </row>
    <row r="298" spans="1:5" x14ac:dyDescent="0.35">
      <c r="A298" s="1" t="s">
        <v>934</v>
      </c>
      <c r="B298" s="1" t="s">
        <v>418</v>
      </c>
      <c r="C298" s="1" t="s">
        <v>419</v>
      </c>
      <c r="D298" s="1" t="str">
        <f>IF(MOD(MID(pesele__28[[#This Row],[PESEL]], 10, 1), 2) = 0, "k", "m")</f>
        <v>k</v>
      </c>
      <c r="E298" s="1" t="str">
        <f>MID(pesele__28[[#This Row],[PESEL]], 7, 3)</f>
        <v>051</v>
      </c>
    </row>
    <row r="299" spans="1:5" x14ac:dyDescent="0.35">
      <c r="A299" s="1" t="s">
        <v>944</v>
      </c>
      <c r="B299" s="1" t="s">
        <v>428</v>
      </c>
      <c r="C299" s="1" t="s">
        <v>84</v>
      </c>
      <c r="D299" s="1" t="str">
        <f>IF(MOD(MID(pesele__28[[#This Row],[PESEL]], 10, 1), 2) = 0, "k", "m")</f>
        <v>k</v>
      </c>
      <c r="E299" s="1" t="str">
        <f>MID(pesele__28[[#This Row],[PESEL]], 7, 3)</f>
        <v>051</v>
      </c>
    </row>
    <row r="300" spans="1:5" x14ac:dyDescent="0.35">
      <c r="A300" s="1" t="s">
        <v>1078</v>
      </c>
      <c r="B300" s="1" t="s">
        <v>582</v>
      </c>
      <c r="C300" s="1" t="s">
        <v>14</v>
      </c>
      <c r="D300" s="1" t="str">
        <f>IF(MOD(MID(pesele__28[[#This Row],[PESEL]], 10, 1), 2) = 0, "k", "m")</f>
        <v>m</v>
      </c>
      <c r="E300" s="1" t="str">
        <f>MID(pesele__28[[#This Row],[PESEL]], 7, 3)</f>
        <v>051</v>
      </c>
    </row>
    <row r="301" spans="1:5" x14ac:dyDescent="0.35">
      <c r="A301" s="1" t="s">
        <v>857</v>
      </c>
      <c r="B301" s="1" t="s">
        <v>331</v>
      </c>
      <c r="C301" s="1" t="s">
        <v>262</v>
      </c>
      <c r="D301" s="1" t="str">
        <f>IF(MOD(MID(pesele__28[[#This Row],[PESEL]], 10, 1), 2) = 0, "k", "m")</f>
        <v>k</v>
      </c>
      <c r="E301" s="1" t="str">
        <f>MID(pesele__28[[#This Row],[PESEL]], 7, 3)</f>
        <v>050</v>
      </c>
    </row>
    <row r="302" spans="1:5" x14ac:dyDescent="0.35">
      <c r="A302" s="1" t="s">
        <v>858</v>
      </c>
      <c r="B302" s="1" t="s">
        <v>332</v>
      </c>
      <c r="C302" s="1" t="s">
        <v>333</v>
      </c>
      <c r="D302" s="1" t="str">
        <f>IF(MOD(MID(pesele__28[[#This Row],[PESEL]], 10, 1), 2) = 0, "k", "m")</f>
        <v>k</v>
      </c>
      <c r="E302" s="1" t="str">
        <f>MID(pesele__28[[#This Row],[PESEL]], 7, 3)</f>
        <v>050</v>
      </c>
    </row>
    <row r="303" spans="1:5" x14ac:dyDescent="0.35">
      <c r="A303" s="1" t="s">
        <v>859</v>
      </c>
      <c r="B303" s="1" t="s">
        <v>334</v>
      </c>
      <c r="C303" s="1" t="s">
        <v>218</v>
      </c>
      <c r="D303" s="1" t="str">
        <f>IF(MOD(MID(pesele__28[[#This Row],[PESEL]], 10, 1), 2) = 0, "k", "m")</f>
        <v>k</v>
      </c>
      <c r="E303" s="1" t="str">
        <f>MID(pesele__28[[#This Row],[PESEL]], 7, 3)</f>
        <v>050</v>
      </c>
    </row>
    <row r="304" spans="1:5" x14ac:dyDescent="0.35">
      <c r="A304" s="1" t="s">
        <v>932</v>
      </c>
      <c r="B304" s="1" t="s">
        <v>416</v>
      </c>
      <c r="C304" s="1" t="s">
        <v>253</v>
      </c>
      <c r="D304" s="1" t="str">
        <f>IF(MOD(MID(pesele__28[[#This Row],[PESEL]], 10, 1), 2) = 0, "k", "m")</f>
        <v>k</v>
      </c>
      <c r="E304" s="1" t="str">
        <f>MID(pesele__28[[#This Row],[PESEL]], 7, 3)</f>
        <v>050</v>
      </c>
    </row>
    <row r="305" spans="1:5" x14ac:dyDescent="0.35">
      <c r="A305" s="1" t="s">
        <v>1052</v>
      </c>
      <c r="B305" s="1" t="s">
        <v>552</v>
      </c>
      <c r="C305" s="1" t="s">
        <v>553</v>
      </c>
      <c r="D305" s="1" t="str">
        <f>IF(MOD(MID(pesele__28[[#This Row],[PESEL]], 10, 1), 2) = 0, "k", "m")</f>
        <v>k</v>
      </c>
      <c r="E305" s="1" t="str">
        <f>MID(pesele__28[[#This Row],[PESEL]], 7, 3)</f>
        <v>050</v>
      </c>
    </row>
    <row r="306" spans="1:5" x14ac:dyDescent="0.35">
      <c r="A306" s="1" t="s">
        <v>745</v>
      </c>
      <c r="B306" s="1" t="s">
        <v>189</v>
      </c>
      <c r="C306" s="1" t="s">
        <v>51</v>
      </c>
      <c r="D306" s="1" t="str">
        <f>IF(MOD(MID(pesele__28[[#This Row],[PESEL]], 10, 1), 2) = 0, "k", "m")</f>
        <v>k</v>
      </c>
      <c r="E306" s="1" t="str">
        <f>MID(pesele__28[[#This Row],[PESEL]], 7, 3)</f>
        <v>049</v>
      </c>
    </row>
    <row r="307" spans="1:5" x14ac:dyDescent="0.35">
      <c r="A307" s="1" t="s">
        <v>752</v>
      </c>
      <c r="B307" s="1" t="s">
        <v>197</v>
      </c>
      <c r="C307" s="1" t="s">
        <v>198</v>
      </c>
      <c r="D307" s="1" t="str">
        <f>IF(MOD(MID(pesele__28[[#This Row],[PESEL]], 10, 1), 2) = 0, "k", "m")</f>
        <v>k</v>
      </c>
      <c r="E307" s="1" t="str">
        <f>MID(pesele__28[[#This Row],[PESEL]], 7, 3)</f>
        <v>049</v>
      </c>
    </row>
    <row r="308" spans="1:5" x14ac:dyDescent="0.35">
      <c r="A308" s="1" t="s">
        <v>783</v>
      </c>
      <c r="B308" s="1" t="s">
        <v>241</v>
      </c>
      <c r="C308" s="1" t="s">
        <v>242</v>
      </c>
      <c r="D308" s="1" t="str">
        <f>IF(MOD(MID(pesele__28[[#This Row],[PESEL]], 10, 1), 2) = 0, "k", "m")</f>
        <v>k</v>
      </c>
      <c r="E308" s="1" t="str">
        <f>MID(pesele__28[[#This Row],[PESEL]], 7, 3)</f>
        <v>049</v>
      </c>
    </row>
    <row r="309" spans="1:5" x14ac:dyDescent="0.35">
      <c r="A309" s="1" t="s">
        <v>784</v>
      </c>
      <c r="B309" s="1" t="s">
        <v>241</v>
      </c>
      <c r="C309" s="1" t="s">
        <v>243</v>
      </c>
      <c r="D309" s="1" t="str">
        <f>IF(MOD(MID(pesele__28[[#This Row],[PESEL]], 10, 1), 2) = 0, "k", "m")</f>
        <v>k</v>
      </c>
      <c r="E309" s="1" t="str">
        <f>MID(pesele__28[[#This Row],[PESEL]], 7, 3)</f>
        <v>049</v>
      </c>
    </row>
    <row r="310" spans="1:5" x14ac:dyDescent="0.35">
      <c r="A310" s="1" t="s">
        <v>817</v>
      </c>
      <c r="B310" s="1" t="s">
        <v>285</v>
      </c>
      <c r="C310" s="1" t="s">
        <v>104</v>
      </c>
      <c r="D310" s="1" t="str">
        <f>IF(MOD(MID(pesele__28[[#This Row],[PESEL]], 10, 1), 2) = 0, "k", "m")</f>
        <v>m</v>
      </c>
      <c r="E310" s="1" t="str">
        <f>MID(pesele__28[[#This Row],[PESEL]], 7, 3)</f>
        <v>048</v>
      </c>
    </row>
    <row r="311" spans="1:5" x14ac:dyDescent="0.35">
      <c r="A311" s="1" t="s">
        <v>818</v>
      </c>
      <c r="B311" s="1" t="s">
        <v>286</v>
      </c>
      <c r="C311" s="1" t="s">
        <v>126</v>
      </c>
      <c r="D311" s="1" t="str">
        <f>IF(MOD(MID(pesele__28[[#This Row],[PESEL]], 10, 1), 2) = 0, "k", "m")</f>
        <v>m</v>
      </c>
      <c r="E311" s="1" t="str">
        <f>MID(pesele__28[[#This Row],[PESEL]], 7, 3)</f>
        <v>048</v>
      </c>
    </row>
    <row r="312" spans="1:5" x14ac:dyDescent="0.35">
      <c r="A312" s="1" t="s">
        <v>842</v>
      </c>
      <c r="B312" s="1" t="s">
        <v>316</v>
      </c>
      <c r="C312" s="1" t="s">
        <v>74</v>
      </c>
      <c r="D312" s="1" t="str">
        <f>IF(MOD(MID(pesele__28[[#This Row],[PESEL]], 10, 1), 2) = 0, "k", "m")</f>
        <v>m</v>
      </c>
      <c r="E312" s="1" t="str">
        <f>MID(pesele__28[[#This Row],[PESEL]], 7, 3)</f>
        <v>048</v>
      </c>
    </row>
    <row r="313" spans="1:5" x14ac:dyDescent="0.35">
      <c r="A313" s="1" t="s">
        <v>875</v>
      </c>
      <c r="B313" s="1" t="s">
        <v>352</v>
      </c>
      <c r="C313" s="1" t="s">
        <v>353</v>
      </c>
      <c r="D313" s="1" t="str">
        <f>IF(MOD(MID(pesele__28[[#This Row],[PESEL]], 10, 1), 2) = 0, "k", "m")</f>
        <v>m</v>
      </c>
      <c r="E313" s="1" t="str">
        <f>MID(pesele__28[[#This Row],[PESEL]], 7, 3)</f>
        <v>048</v>
      </c>
    </row>
    <row r="314" spans="1:5" x14ac:dyDescent="0.35">
      <c r="A314" s="1" t="s">
        <v>905</v>
      </c>
      <c r="B314" s="1" t="s">
        <v>388</v>
      </c>
      <c r="C314" s="1" t="s">
        <v>253</v>
      </c>
      <c r="D314" s="1" t="str">
        <f>IF(MOD(MID(pesele__28[[#This Row],[PESEL]], 10, 1), 2) = 0, "k", "m")</f>
        <v>k</v>
      </c>
      <c r="E314" s="1" t="str">
        <f>MID(pesele__28[[#This Row],[PESEL]], 7, 3)</f>
        <v>047</v>
      </c>
    </row>
    <row r="315" spans="1:5" x14ac:dyDescent="0.35">
      <c r="A315" s="1" t="s">
        <v>916</v>
      </c>
      <c r="B315" s="1" t="s">
        <v>401</v>
      </c>
      <c r="C315" s="1" t="s">
        <v>294</v>
      </c>
      <c r="D315" s="1" t="str">
        <f>IF(MOD(MID(pesele__28[[#This Row],[PESEL]], 10, 1), 2) = 0, "k", "m")</f>
        <v>m</v>
      </c>
      <c r="E315" s="1" t="str">
        <f>MID(pesele__28[[#This Row],[PESEL]], 7, 3)</f>
        <v>047</v>
      </c>
    </row>
    <row r="316" spans="1:5" x14ac:dyDescent="0.35">
      <c r="A316" s="1" t="s">
        <v>979</v>
      </c>
      <c r="B316" s="1" t="s">
        <v>464</v>
      </c>
      <c r="C316" s="1" t="s">
        <v>465</v>
      </c>
      <c r="D316" s="1" t="str">
        <f>IF(MOD(MID(pesele__28[[#This Row],[PESEL]], 10, 1), 2) = 0, "k", "m")</f>
        <v>m</v>
      </c>
      <c r="E316" s="1" t="str">
        <f>MID(pesele__28[[#This Row],[PESEL]], 7, 3)</f>
        <v>047</v>
      </c>
    </row>
    <row r="317" spans="1:5" x14ac:dyDescent="0.35">
      <c r="A317" s="1" t="s">
        <v>980</v>
      </c>
      <c r="B317" s="1" t="s">
        <v>466</v>
      </c>
      <c r="C317" s="1" t="s">
        <v>60</v>
      </c>
      <c r="D317" s="1" t="str">
        <f>IF(MOD(MID(pesele__28[[#This Row],[PESEL]], 10, 1), 2) = 0, "k", "m")</f>
        <v>m</v>
      </c>
      <c r="E317" s="1" t="str">
        <f>MID(pesele__28[[#This Row],[PESEL]], 7, 3)</f>
        <v>047</v>
      </c>
    </row>
    <row r="318" spans="1:5" x14ac:dyDescent="0.35">
      <c r="A318" s="1" t="s">
        <v>981</v>
      </c>
      <c r="B318" s="1" t="s">
        <v>467</v>
      </c>
      <c r="C318" s="1" t="s">
        <v>104</v>
      </c>
      <c r="D318" s="1" t="str">
        <f>IF(MOD(MID(pesele__28[[#This Row],[PESEL]], 10, 1), 2) = 0, "k", "m")</f>
        <v>m</v>
      </c>
      <c r="E318" s="1" t="str">
        <f>MID(pesele__28[[#This Row],[PESEL]], 7, 3)</f>
        <v>047</v>
      </c>
    </row>
    <row r="319" spans="1:5" x14ac:dyDescent="0.35">
      <c r="A319" s="1" t="s">
        <v>982</v>
      </c>
      <c r="B319" s="1" t="s">
        <v>468</v>
      </c>
      <c r="C319" s="1" t="s">
        <v>14</v>
      </c>
      <c r="D319" s="1" t="str">
        <f>IF(MOD(MID(pesele__28[[#This Row],[PESEL]], 10, 1), 2) = 0, "k", "m")</f>
        <v>m</v>
      </c>
      <c r="E319" s="1" t="str">
        <f>MID(pesele__28[[#This Row],[PESEL]], 7, 3)</f>
        <v>047</v>
      </c>
    </row>
    <row r="320" spans="1:5" x14ac:dyDescent="0.35">
      <c r="A320" s="1" t="s">
        <v>660</v>
      </c>
      <c r="B320" s="1" t="s">
        <v>52</v>
      </c>
      <c r="C320" s="1" t="s">
        <v>26</v>
      </c>
      <c r="D320" s="1" t="str">
        <f>IF(MOD(MID(pesele__28[[#This Row],[PESEL]], 10, 1), 2) = 0, "k", "m")</f>
        <v>m</v>
      </c>
      <c r="E320" s="1" t="str">
        <f>MID(pesele__28[[#This Row],[PESEL]], 7, 3)</f>
        <v>046</v>
      </c>
    </row>
    <row r="321" spans="1:5" x14ac:dyDescent="0.35">
      <c r="A321" s="1" t="s">
        <v>789</v>
      </c>
      <c r="B321" s="1" t="s">
        <v>249</v>
      </c>
      <c r="C321" s="1" t="s">
        <v>51</v>
      </c>
      <c r="D321" s="1" t="str">
        <f>IF(MOD(MID(pesele__28[[#This Row],[PESEL]], 10, 1), 2) = 0, "k", "m")</f>
        <v>k</v>
      </c>
      <c r="E321" s="1" t="str">
        <f>MID(pesele__28[[#This Row],[PESEL]], 7, 3)</f>
        <v>046</v>
      </c>
    </row>
    <row r="322" spans="1:5" x14ac:dyDescent="0.35">
      <c r="A322" s="1" t="s">
        <v>790</v>
      </c>
      <c r="B322" s="1" t="s">
        <v>250</v>
      </c>
      <c r="C322" s="1" t="s">
        <v>251</v>
      </c>
      <c r="D322" s="1" t="str">
        <f>IF(MOD(MID(pesele__28[[#This Row],[PESEL]], 10, 1), 2) = 0, "k", "m")</f>
        <v>k</v>
      </c>
      <c r="E322" s="1" t="str">
        <f>MID(pesele__28[[#This Row],[PESEL]], 7, 3)</f>
        <v>046</v>
      </c>
    </row>
    <row r="323" spans="1:5" x14ac:dyDescent="0.35">
      <c r="A323" s="1" t="s">
        <v>803</v>
      </c>
      <c r="B323" s="1" t="s">
        <v>268</v>
      </c>
      <c r="C323" s="1" t="s">
        <v>251</v>
      </c>
      <c r="D323" s="1" t="str">
        <f>IF(MOD(MID(pesele__28[[#This Row],[PESEL]], 10, 1), 2) = 0, "k", "m")</f>
        <v>k</v>
      </c>
      <c r="E323" s="1" t="str">
        <f>MID(pesele__28[[#This Row],[PESEL]], 7, 3)</f>
        <v>046</v>
      </c>
    </row>
    <row r="324" spans="1:5" x14ac:dyDescent="0.35">
      <c r="A324" s="1" t="s">
        <v>977</v>
      </c>
      <c r="B324" s="1" t="s">
        <v>462</v>
      </c>
      <c r="C324" s="1" t="s">
        <v>236</v>
      </c>
      <c r="D324" s="1" t="str">
        <f>IF(MOD(MID(pesele__28[[#This Row],[PESEL]], 10, 1), 2) = 0, "k", "m")</f>
        <v>k</v>
      </c>
      <c r="E324" s="1" t="str">
        <f>MID(pesele__28[[#This Row],[PESEL]], 7, 3)</f>
        <v>046</v>
      </c>
    </row>
    <row r="325" spans="1:5" x14ac:dyDescent="0.35">
      <c r="A325" s="1" t="s">
        <v>978</v>
      </c>
      <c r="B325" s="1" t="s">
        <v>463</v>
      </c>
      <c r="C325" s="1" t="s">
        <v>305</v>
      </c>
      <c r="D325" s="1" t="str">
        <f>IF(MOD(MID(pesele__28[[#This Row],[PESEL]], 10, 1), 2) = 0, "k", "m")</f>
        <v>m</v>
      </c>
      <c r="E325" s="1" t="str">
        <f>MID(pesele__28[[#This Row],[PESEL]], 7, 3)</f>
        <v>046</v>
      </c>
    </row>
    <row r="326" spans="1:5" x14ac:dyDescent="0.35">
      <c r="A326" s="1" t="s">
        <v>645</v>
      </c>
      <c r="B326" s="1" t="s">
        <v>25</v>
      </c>
      <c r="C326" s="1" t="s">
        <v>26</v>
      </c>
      <c r="D326" s="1" t="str">
        <f>IF(MOD(MID(pesele__28[[#This Row],[PESEL]], 10, 1), 2) = 0, "k", "m")</f>
        <v>m</v>
      </c>
      <c r="E326" s="1" t="str">
        <f>MID(pesele__28[[#This Row],[PESEL]], 7, 3)</f>
        <v>045</v>
      </c>
    </row>
    <row r="327" spans="1:5" x14ac:dyDescent="0.35">
      <c r="A327" s="1" t="s">
        <v>646</v>
      </c>
      <c r="B327" s="1" t="s">
        <v>27</v>
      </c>
      <c r="C327" s="1" t="s">
        <v>26</v>
      </c>
      <c r="D327" s="1" t="str">
        <f>IF(MOD(MID(pesele__28[[#This Row],[PESEL]], 10, 1), 2) = 0, "k", "m")</f>
        <v>m</v>
      </c>
      <c r="E327" s="1" t="str">
        <f>MID(pesele__28[[#This Row],[PESEL]], 7, 3)</f>
        <v>045</v>
      </c>
    </row>
    <row r="328" spans="1:5" x14ac:dyDescent="0.35">
      <c r="A328" s="1" t="s">
        <v>829</v>
      </c>
      <c r="B328" s="1" t="s">
        <v>301</v>
      </c>
      <c r="C328" s="1" t="s">
        <v>302</v>
      </c>
      <c r="D328" s="1" t="str">
        <f>IF(MOD(MID(pesele__28[[#This Row],[PESEL]], 10, 1), 2) = 0, "k", "m")</f>
        <v>m</v>
      </c>
      <c r="E328" s="1" t="str">
        <f>MID(pesele__28[[#This Row],[PESEL]], 7, 3)</f>
        <v>045</v>
      </c>
    </row>
    <row r="329" spans="1:5" x14ac:dyDescent="0.35">
      <c r="A329" s="1" t="s">
        <v>908</v>
      </c>
      <c r="B329" s="1" t="s">
        <v>392</v>
      </c>
      <c r="C329" s="1" t="s">
        <v>84</v>
      </c>
      <c r="D329" s="1" t="str">
        <f>IF(MOD(MID(pesele__28[[#This Row],[PESEL]], 10, 1), 2) = 0, "k", "m")</f>
        <v>k</v>
      </c>
      <c r="E329" s="1" t="str">
        <f>MID(pesele__28[[#This Row],[PESEL]], 7, 3)</f>
        <v>045</v>
      </c>
    </row>
    <row r="330" spans="1:5" x14ac:dyDescent="0.35">
      <c r="A330" s="1" t="s">
        <v>1089</v>
      </c>
      <c r="B330" s="1" t="s">
        <v>595</v>
      </c>
      <c r="C330" s="1" t="s">
        <v>121</v>
      </c>
      <c r="D330" s="1" t="str">
        <f>IF(MOD(MID(pesele__28[[#This Row],[PESEL]], 10, 1), 2) = 0, "k", "m")</f>
        <v>k</v>
      </c>
      <c r="E330" s="1" t="str">
        <f>MID(pesele__28[[#This Row],[PESEL]], 7, 3)</f>
        <v>045</v>
      </c>
    </row>
    <row r="331" spans="1:5" x14ac:dyDescent="0.35">
      <c r="A331" s="1" t="s">
        <v>680</v>
      </c>
      <c r="B331" s="1" t="s">
        <v>85</v>
      </c>
      <c r="C331" s="1" t="s">
        <v>78</v>
      </c>
      <c r="D331" s="1" t="str">
        <f>IF(MOD(MID(pesele__28[[#This Row],[PESEL]], 10, 1), 2) = 0, "k", "m")</f>
        <v>m</v>
      </c>
      <c r="E331" s="1" t="str">
        <f>MID(pesele__28[[#This Row],[PESEL]], 7, 3)</f>
        <v>043</v>
      </c>
    </row>
    <row r="332" spans="1:5" x14ac:dyDescent="0.35">
      <c r="A332" s="1" t="s">
        <v>1124</v>
      </c>
      <c r="B332" s="1" t="s">
        <v>631</v>
      </c>
      <c r="C332" s="1" t="s">
        <v>60</v>
      </c>
      <c r="D332" s="1" t="str">
        <f>IF(MOD(MID(pesele__28[[#This Row],[PESEL]], 10, 1), 2) = 0, "k", "m")</f>
        <v>m</v>
      </c>
      <c r="E332" s="1" t="str">
        <f>MID(pesele__28[[#This Row],[PESEL]], 7, 3)</f>
        <v>043</v>
      </c>
    </row>
    <row r="333" spans="1:5" x14ac:dyDescent="0.35">
      <c r="A333" s="1" t="s">
        <v>642</v>
      </c>
      <c r="B333" s="1" t="s">
        <v>20</v>
      </c>
      <c r="C333" s="1" t="s">
        <v>21</v>
      </c>
      <c r="D333" s="1" t="str">
        <f>IF(MOD(MID(pesele__28[[#This Row],[PESEL]], 10, 1), 2) = 0, "k", "m")</f>
        <v>m</v>
      </c>
      <c r="E333" s="1" t="str">
        <f>MID(pesele__28[[#This Row],[PESEL]], 7, 3)</f>
        <v>042</v>
      </c>
    </row>
    <row r="334" spans="1:5" x14ac:dyDescent="0.35">
      <c r="A334" s="1" t="s">
        <v>649</v>
      </c>
      <c r="B334" s="1" t="s">
        <v>32</v>
      </c>
      <c r="C334" s="1" t="s">
        <v>33</v>
      </c>
      <c r="D334" s="1" t="str">
        <f>IF(MOD(MID(pesele__28[[#This Row],[PESEL]], 10, 1), 2) = 0, "k", "m")</f>
        <v>m</v>
      </c>
      <c r="E334" s="1" t="str">
        <f>MID(pesele__28[[#This Row],[PESEL]], 7, 3)</f>
        <v>042</v>
      </c>
    </row>
    <row r="335" spans="1:5" x14ac:dyDescent="0.35">
      <c r="A335" s="1" t="s">
        <v>668</v>
      </c>
      <c r="B335" s="1" t="s">
        <v>66</v>
      </c>
      <c r="C335" s="1" t="s">
        <v>12</v>
      </c>
      <c r="D335" s="1" t="str">
        <f>IF(MOD(MID(pesele__28[[#This Row],[PESEL]], 10, 1), 2) = 0, "k", "m")</f>
        <v>m</v>
      </c>
      <c r="E335" s="1" t="str">
        <f>MID(pesele__28[[#This Row],[PESEL]], 7, 3)</f>
        <v>042</v>
      </c>
    </row>
    <row r="336" spans="1:5" x14ac:dyDescent="0.35">
      <c r="A336" s="1" t="s">
        <v>746</v>
      </c>
      <c r="B336" s="1" t="s">
        <v>190</v>
      </c>
      <c r="C336" s="1" t="s">
        <v>130</v>
      </c>
      <c r="D336" s="1" t="str">
        <f>IF(MOD(MID(pesele__28[[#This Row],[PESEL]], 10, 1), 2) = 0, "k", "m")</f>
        <v>m</v>
      </c>
      <c r="E336" s="1" t="str">
        <f>MID(pesele__28[[#This Row],[PESEL]], 7, 3)</f>
        <v>042</v>
      </c>
    </row>
    <row r="337" spans="1:5" x14ac:dyDescent="0.35">
      <c r="A337" s="1" t="s">
        <v>885</v>
      </c>
      <c r="B337" s="1" t="s">
        <v>363</v>
      </c>
      <c r="C337" s="1" t="s">
        <v>364</v>
      </c>
      <c r="D337" s="1" t="str">
        <f>IF(MOD(MID(pesele__28[[#This Row],[PESEL]], 10, 1), 2) = 0, "k", "m")</f>
        <v>k</v>
      </c>
      <c r="E337" s="1" t="str">
        <f>MID(pesele__28[[#This Row],[PESEL]], 7, 3)</f>
        <v>042</v>
      </c>
    </row>
    <row r="338" spans="1:5" x14ac:dyDescent="0.35">
      <c r="A338" s="1" t="s">
        <v>886</v>
      </c>
      <c r="B338" s="1" t="s">
        <v>365</v>
      </c>
      <c r="C338" s="1" t="s">
        <v>211</v>
      </c>
      <c r="D338" s="1" t="str">
        <f>IF(MOD(MID(pesele__28[[#This Row],[PESEL]], 10, 1), 2) = 0, "k", "m")</f>
        <v>k</v>
      </c>
      <c r="E338" s="1" t="str">
        <f>MID(pesele__28[[#This Row],[PESEL]], 7, 3)</f>
        <v>042</v>
      </c>
    </row>
    <row r="339" spans="1:5" x14ac:dyDescent="0.35">
      <c r="A339" s="1" t="s">
        <v>757</v>
      </c>
      <c r="B339" s="1" t="s">
        <v>204</v>
      </c>
      <c r="C339" s="1" t="s">
        <v>205</v>
      </c>
      <c r="D339" s="1" t="str">
        <f>IF(MOD(MID(pesele__28[[#This Row],[PESEL]], 10, 1), 2) = 0, "k", "m")</f>
        <v>k</v>
      </c>
      <c r="E339" s="1" t="str">
        <f>MID(pesele__28[[#This Row],[PESEL]], 7, 3)</f>
        <v>041</v>
      </c>
    </row>
    <row r="340" spans="1:5" x14ac:dyDescent="0.35">
      <c r="A340" s="1" t="s">
        <v>793</v>
      </c>
      <c r="B340" s="1" t="s">
        <v>254</v>
      </c>
      <c r="C340" s="1" t="s">
        <v>255</v>
      </c>
      <c r="D340" s="1" t="str">
        <f>IF(MOD(MID(pesele__28[[#This Row],[PESEL]], 10, 1), 2) = 0, "k", "m")</f>
        <v>k</v>
      </c>
      <c r="E340" s="1" t="str">
        <f>MID(pesele__28[[#This Row],[PESEL]], 7, 3)</f>
        <v>041</v>
      </c>
    </row>
    <row r="341" spans="1:5" x14ac:dyDescent="0.35">
      <c r="A341" s="1" t="s">
        <v>809</v>
      </c>
      <c r="B341" s="1" t="s">
        <v>275</v>
      </c>
      <c r="C341" s="1" t="s">
        <v>58</v>
      </c>
      <c r="D341" s="1" t="str">
        <f>IF(MOD(MID(pesele__28[[#This Row],[PESEL]], 10, 1), 2) = 0, "k", "m")</f>
        <v>k</v>
      </c>
      <c r="E341" s="1" t="str">
        <f>MID(pesele__28[[#This Row],[PESEL]], 7, 3)</f>
        <v>041</v>
      </c>
    </row>
    <row r="342" spans="1:5" x14ac:dyDescent="0.35">
      <c r="A342" s="1" t="s">
        <v>819</v>
      </c>
      <c r="B342" s="1" t="s">
        <v>287</v>
      </c>
      <c r="C342" s="1" t="s">
        <v>288</v>
      </c>
      <c r="D342" s="1" t="str">
        <f>IF(MOD(MID(pesele__28[[#This Row],[PESEL]], 10, 1), 2) = 0, "k", "m")</f>
        <v>m</v>
      </c>
      <c r="E342" s="1" t="str">
        <f>MID(pesele__28[[#This Row],[PESEL]], 7, 3)</f>
        <v>041</v>
      </c>
    </row>
    <row r="343" spans="1:5" x14ac:dyDescent="0.35">
      <c r="A343" s="1" t="s">
        <v>786</v>
      </c>
      <c r="B343" s="1" t="s">
        <v>245</v>
      </c>
      <c r="C343" s="1" t="s">
        <v>246</v>
      </c>
      <c r="D343" s="1" t="str">
        <f>IF(MOD(MID(pesele__28[[#This Row],[PESEL]], 10, 1), 2) = 0, "k", "m")</f>
        <v>k</v>
      </c>
      <c r="E343" s="1" t="str">
        <f>MID(pesele__28[[#This Row],[PESEL]], 7, 3)</f>
        <v>040</v>
      </c>
    </row>
    <row r="344" spans="1:5" x14ac:dyDescent="0.35">
      <c r="A344" s="1" t="s">
        <v>791</v>
      </c>
      <c r="B344" s="1" t="s">
        <v>219</v>
      </c>
      <c r="C344" s="1" t="s">
        <v>229</v>
      </c>
      <c r="D344" s="1" t="str">
        <f>IF(MOD(MID(pesele__28[[#This Row],[PESEL]], 10, 1), 2) = 0, "k", "m")</f>
        <v>k</v>
      </c>
      <c r="E344" s="1" t="str">
        <f>MID(pesele__28[[#This Row],[PESEL]], 7, 3)</f>
        <v>040</v>
      </c>
    </row>
    <row r="345" spans="1:5" x14ac:dyDescent="0.35">
      <c r="A345" s="1" t="s">
        <v>792</v>
      </c>
      <c r="B345" s="1" t="s">
        <v>252</v>
      </c>
      <c r="C345" s="1" t="s">
        <v>253</v>
      </c>
      <c r="D345" s="1" t="str">
        <f>IF(MOD(MID(pesele__28[[#This Row],[PESEL]], 10, 1), 2) = 0, "k", "m")</f>
        <v>k</v>
      </c>
      <c r="E345" s="1" t="str">
        <f>MID(pesele__28[[#This Row],[PESEL]], 7, 3)</f>
        <v>040</v>
      </c>
    </row>
    <row r="346" spans="1:5" x14ac:dyDescent="0.35">
      <c r="A346" s="1" t="s">
        <v>830</v>
      </c>
      <c r="B346" s="1" t="s">
        <v>27</v>
      </c>
      <c r="C346" s="1" t="s">
        <v>137</v>
      </c>
      <c r="D346" s="1" t="str">
        <f>IF(MOD(MID(pesele__28[[#This Row],[PESEL]], 10, 1), 2) = 0, "k", "m")</f>
        <v>m</v>
      </c>
      <c r="E346" s="1" t="str">
        <f>MID(pesele__28[[#This Row],[PESEL]], 7, 3)</f>
        <v>040</v>
      </c>
    </row>
    <row r="347" spans="1:5" x14ac:dyDescent="0.35">
      <c r="A347" s="1" t="s">
        <v>663</v>
      </c>
      <c r="B347" s="1" t="s">
        <v>57</v>
      </c>
      <c r="C347" s="1" t="s">
        <v>58</v>
      </c>
      <c r="D347" s="1" t="str">
        <f>IF(MOD(MID(pesele__28[[#This Row],[PESEL]], 10, 1), 2) = 0, "k", "m")</f>
        <v>k</v>
      </c>
      <c r="E347" s="1" t="str">
        <f>MID(pesele__28[[#This Row],[PESEL]], 7, 3)</f>
        <v>039</v>
      </c>
    </row>
    <row r="348" spans="1:5" x14ac:dyDescent="0.35">
      <c r="A348" s="1" t="s">
        <v>718</v>
      </c>
      <c r="B348" s="1" t="s">
        <v>142</v>
      </c>
      <c r="C348" s="1" t="s">
        <v>10</v>
      </c>
      <c r="D348" s="1" t="str">
        <f>IF(MOD(MID(pesele__28[[#This Row],[PESEL]], 10, 1), 2) = 0, "k", "m")</f>
        <v>m</v>
      </c>
      <c r="E348" s="1" t="str">
        <f>MID(pesele__28[[#This Row],[PESEL]], 7, 3)</f>
        <v>039</v>
      </c>
    </row>
    <row r="349" spans="1:5" x14ac:dyDescent="0.35">
      <c r="A349" s="1" t="s">
        <v>761</v>
      </c>
      <c r="B349" s="1" t="s">
        <v>210</v>
      </c>
      <c r="C349" s="1" t="s">
        <v>211</v>
      </c>
      <c r="D349" s="1" t="str">
        <f>IF(MOD(MID(pesele__28[[#This Row],[PESEL]], 10, 1), 2) = 0, "k", "m")</f>
        <v>k</v>
      </c>
      <c r="E349" s="1" t="str">
        <f>MID(pesele__28[[#This Row],[PESEL]], 7, 3)</f>
        <v>039</v>
      </c>
    </row>
    <row r="350" spans="1:5" x14ac:dyDescent="0.35">
      <c r="A350" s="1" t="s">
        <v>771</v>
      </c>
      <c r="B350" s="1" t="s">
        <v>226</v>
      </c>
      <c r="C350" s="1" t="s">
        <v>193</v>
      </c>
      <c r="D350" s="1" t="str">
        <f>IF(MOD(MID(pesele__28[[#This Row],[PESEL]], 10, 1), 2) = 0, "k", "m")</f>
        <v>k</v>
      </c>
      <c r="E350" s="1" t="str">
        <f>MID(pesele__28[[#This Row],[PESEL]], 7, 3)</f>
        <v>039</v>
      </c>
    </row>
    <row r="351" spans="1:5" x14ac:dyDescent="0.35">
      <c r="A351" s="1" t="s">
        <v>868</v>
      </c>
      <c r="B351" s="1" t="s">
        <v>346</v>
      </c>
      <c r="C351" s="1" t="s">
        <v>44</v>
      </c>
      <c r="D351" s="1" t="str">
        <f>IF(MOD(MID(pesele__28[[#This Row],[PESEL]], 10, 1), 2) = 0, "k", "m")</f>
        <v>k</v>
      </c>
      <c r="E351" s="1" t="str">
        <f>MID(pesele__28[[#This Row],[PESEL]], 7, 3)</f>
        <v>039</v>
      </c>
    </row>
    <row r="352" spans="1:5" x14ac:dyDescent="0.35">
      <c r="A352" s="1" t="s">
        <v>953</v>
      </c>
      <c r="B352" s="1" t="s">
        <v>436</v>
      </c>
      <c r="C352" s="1" t="s">
        <v>172</v>
      </c>
      <c r="D352" s="1" t="str">
        <f>IF(MOD(MID(pesele__28[[#This Row],[PESEL]], 10, 1), 2) = 0, "k", "m")</f>
        <v>k</v>
      </c>
      <c r="E352" s="1" t="str">
        <f>MID(pesele__28[[#This Row],[PESEL]], 7, 3)</f>
        <v>039</v>
      </c>
    </row>
    <row r="353" spans="1:5" x14ac:dyDescent="0.35">
      <c r="A353" s="1" t="s">
        <v>954</v>
      </c>
      <c r="B353" s="1" t="s">
        <v>437</v>
      </c>
      <c r="C353" s="1" t="s">
        <v>438</v>
      </c>
      <c r="D353" s="1" t="str">
        <f>IF(MOD(MID(pesele__28[[#This Row],[PESEL]], 10, 1), 2) = 0, "k", "m")</f>
        <v>m</v>
      </c>
      <c r="E353" s="1" t="str">
        <f>MID(pesele__28[[#This Row],[PESEL]], 7, 3)</f>
        <v>039</v>
      </c>
    </row>
    <row r="354" spans="1:5" x14ac:dyDescent="0.35">
      <c r="A354" s="1" t="s">
        <v>736</v>
      </c>
      <c r="B354" s="1" t="s">
        <v>173</v>
      </c>
      <c r="C354" s="1" t="s">
        <v>174</v>
      </c>
      <c r="D354" s="1" t="str">
        <f>IF(MOD(MID(pesele__28[[#This Row],[PESEL]], 10, 1), 2) = 0, "k", "m")</f>
        <v>m</v>
      </c>
      <c r="E354" s="1" t="str">
        <f>MID(pesele__28[[#This Row],[PESEL]], 7, 3)</f>
        <v>038</v>
      </c>
    </row>
    <row r="355" spans="1:5" x14ac:dyDescent="0.35">
      <c r="A355" s="1" t="s">
        <v>737</v>
      </c>
      <c r="B355" s="1" t="s">
        <v>175</v>
      </c>
      <c r="C355" s="1" t="s">
        <v>176</v>
      </c>
      <c r="D355" s="1" t="str">
        <f>IF(MOD(MID(pesele__28[[#This Row],[PESEL]], 10, 1), 2) = 0, "k", "m")</f>
        <v>m</v>
      </c>
      <c r="E355" s="1" t="str">
        <f>MID(pesele__28[[#This Row],[PESEL]], 7, 3)</f>
        <v>038</v>
      </c>
    </row>
    <row r="356" spans="1:5" x14ac:dyDescent="0.35">
      <c r="A356" s="1" t="s">
        <v>872</v>
      </c>
      <c r="B356" s="1" t="s">
        <v>349</v>
      </c>
      <c r="C356" s="1" t="s">
        <v>187</v>
      </c>
      <c r="D356" s="1" t="str">
        <f>IF(MOD(MID(pesele__28[[#This Row],[PESEL]], 10, 1), 2) = 0, "k", "m")</f>
        <v>k</v>
      </c>
      <c r="E356" s="1" t="str">
        <f>MID(pesele__28[[#This Row],[PESEL]], 7, 3)</f>
        <v>038</v>
      </c>
    </row>
    <row r="357" spans="1:5" x14ac:dyDescent="0.35">
      <c r="A357" s="1" t="s">
        <v>958</v>
      </c>
      <c r="B357" s="1" t="s">
        <v>443</v>
      </c>
      <c r="C357" s="1" t="s">
        <v>242</v>
      </c>
      <c r="D357" s="1" t="str">
        <f>IF(MOD(MID(pesele__28[[#This Row],[PESEL]], 10, 1), 2) = 0, "k", "m")</f>
        <v>k</v>
      </c>
      <c r="E357" s="1" t="str">
        <f>MID(pesele__28[[#This Row],[PESEL]], 7, 3)</f>
        <v>038</v>
      </c>
    </row>
    <row r="358" spans="1:5" x14ac:dyDescent="0.35">
      <c r="A358" s="1" t="s">
        <v>983</v>
      </c>
      <c r="B358" s="1" t="s">
        <v>469</v>
      </c>
      <c r="C358" s="1" t="s">
        <v>470</v>
      </c>
      <c r="D358" s="1" t="str">
        <f>IF(MOD(MID(pesele__28[[#This Row],[PESEL]], 10, 1), 2) = 0, "k", "m")</f>
        <v>m</v>
      </c>
      <c r="E358" s="1" t="str">
        <f>MID(pesele__28[[#This Row],[PESEL]], 7, 3)</f>
        <v>038</v>
      </c>
    </row>
    <row r="359" spans="1:5" x14ac:dyDescent="0.35">
      <c r="A359" s="1" t="s">
        <v>710</v>
      </c>
      <c r="B359" s="1" t="s">
        <v>129</v>
      </c>
      <c r="C359" s="1" t="s">
        <v>130</v>
      </c>
      <c r="D359" s="1" t="str">
        <f>IF(MOD(MID(pesele__28[[#This Row],[PESEL]], 10, 1), 2) = 0, "k", "m")</f>
        <v>m</v>
      </c>
      <c r="E359" s="1" t="str">
        <f>MID(pesele__28[[#This Row],[PESEL]], 7, 3)</f>
        <v>037</v>
      </c>
    </row>
    <row r="360" spans="1:5" x14ac:dyDescent="0.35">
      <c r="A360" s="1" t="s">
        <v>902</v>
      </c>
      <c r="B360" s="1" t="s">
        <v>385</v>
      </c>
      <c r="C360" s="1" t="s">
        <v>255</v>
      </c>
      <c r="D360" s="1" t="str">
        <f>IF(MOD(MID(pesele__28[[#This Row],[PESEL]], 10, 1), 2) = 0, "k", "m")</f>
        <v>k</v>
      </c>
      <c r="E360" s="1" t="str">
        <f>MID(pesele__28[[#This Row],[PESEL]], 7, 3)</f>
        <v>037</v>
      </c>
    </row>
    <row r="361" spans="1:5" x14ac:dyDescent="0.35">
      <c r="A361" s="1" t="s">
        <v>957</v>
      </c>
      <c r="B361" s="1" t="s">
        <v>441</v>
      </c>
      <c r="C361" s="1" t="s">
        <v>442</v>
      </c>
      <c r="D361" s="1" t="str">
        <f>IF(MOD(MID(pesele__28[[#This Row],[PESEL]], 10, 1), 2) = 0, "k", "m")</f>
        <v>k</v>
      </c>
      <c r="E361" s="1" t="str">
        <f>MID(pesele__28[[#This Row],[PESEL]], 7, 3)</f>
        <v>037</v>
      </c>
    </row>
    <row r="362" spans="1:5" x14ac:dyDescent="0.35">
      <c r="A362" s="1" t="s">
        <v>643</v>
      </c>
      <c r="B362" s="1" t="s">
        <v>22</v>
      </c>
      <c r="C362" s="1" t="s">
        <v>14</v>
      </c>
      <c r="D362" s="1" t="str">
        <f>IF(MOD(MID(pesele__28[[#This Row],[PESEL]], 10, 1), 2) = 0, "k", "m")</f>
        <v>m</v>
      </c>
      <c r="E362" s="1" t="str">
        <f>MID(pesele__28[[#This Row],[PESEL]], 7, 3)</f>
        <v>036</v>
      </c>
    </row>
    <row r="363" spans="1:5" x14ac:dyDescent="0.35">
      <c r="A363" s="1" t="s">
        <v>654</v>
      </c>
      <c r="B363" s="1" t="s">
        <v>41</v>
      </c>
      <c r="C363" s="1" t="s">
        <v>42</v>
      </c>
      <c r="D363" s="1" t="str">
        <f>IF(MOD(MID(pesele__28[[#This Row],[PESEL]], 10, 1), 2) = 0, "k", "m")</f>
        <v>m</v>
      </c>
      <c r="E363" s="1" t="str">
        <f>MID(pesele__28[[#This Row],[PESEL]], 7, 3)</f>
        <v>036</v>
      </c>
    </row>
    <row r="364" spans="1:5" x14ac:dyDescent="0.35">
      <c r="A364" s="1" t="s">
        <v>888</v>
      </c>
      <c r="B364" s="1" t="s">
        <v>367</v>
      </c>
      <c r="C364" s="1" t="s">
        <v>368</v>
      </c>
      <c r="D364" s="1" t="str">
        <f>IF(MOD(MID(pesele__28[[#This Row],[PESEL]], 10, 1), 2) = 0, "k", "m")</f>
        <v>m</v>
      </c>
      <c r="E364" s="1" t="str">
        <f>MID(pesele__28[[#This Row],[PESEL]], 7, 3)</f>
        <v>036</v>
      </c>
    </row>
    <row r="365" spans="1:5" x14ac:dyDescent="0.35">
      <c r="A365" s="1" t="s">
        <v>889</v>
      </c>
      <c r="B365" s="1" t="s">
        <v>369</v>
      </c>
      <c r="C365" s="1" t="s">
        <v>370</v>
      </c>
      <c r="D365" s="1" t="str">
        <f>IF(MOD(MID(pesele__28[[#This Row],[PESEL]], 10, 1), 2) = 0, "k", "m")</f>
        <v>m</v>
      </c>
      <c r="E365" s="1" t="str">
        <f>MID(pesele__28[[#This Row],[PESEL]], 7, 3)</f>
        <v>036</v>
      </c>
    </row>
    <row r="366" spans="1:5" x14ac:dyDescent="0.35">
      <c r="A366" s="1" t="s">
        <v>901</v>
      </c>
      <c r="B366" s="1" t="s">
        <v>384</v>
      </c>
      <c r="C366" s="1" t="s">
        <v>214</v>
      </c>
      <c r="D366" s="1" t="str">
        <f>IF(MOD(MID(pesele__28[[#This Row],[PESEL]], 10, 1), 2) = 0, "k", "m")</f>
        <v>k</v>
      </c>
      <c r="E366" s="1" t="str">
        <f>MID(pesele__28[[#This Row],[PESEL]], 7, 3)</f>
        <v>036</v>
      </c>
    </row>
    <row r="367" spans="1:5" x14ac:dyDescent="0.35">
      <c r="A367" s="1" t="s">
        <v>921</v>
      </c>
      <c r="B367" s="1" t="s">
        <v>217</v>
      </c>
      <c r="C367" s="1" t="s">
        <v>218</v>
      </c>
      <c r="D367" s="1" t="str">
        <f>IF(MOD(MID(pesele__28[[#This Row],[PESEL]], 10, 1), 2) = 0, "k", "m")</f>
        <v>k</v>
      </c>
      <c r="E367" s="1" t="str">
        <f>MID(pesele__28[[#This Row],[PESEL]], 7, 3)</f>
        <v>036</v>
      </c>
    </row>
    <row r="368" spans="1:5" x14ac:dyDescent="0.35">
      <c r="A368" s="1" t="s">
        <v>937</v>
      </c>
      <c r="B368" s="1" t="s">
        <v>254</v>
      </c>
      <c r="C368" s="1" t="s">
        <v>134</v>
      </c>
      <c r="D368" s="1" t="str">
        <f>IF(MOD(MID(pesele__28[[#This Row],[PESEL]], 10, 1), 2) = 0, "k", "m")</f>
        <v>k</v>
      </c>
      <c r="E368" s="1" t="str">
        <f>MID(pesele__28[[#This Row],[PESEL]], 7, 3)</f>
        <v>036</v>
      </c>
    </row>
    <row r="369" spans="1:5" x14ac:dyDescent="0.35">
      <c r="A369" s="1" t="s">
        <v>665</v>
      </c>
      <c r="B369" s="1" t="s">
        <v>61</v>
      </c>
      <c r="C369" s="1" t="s">
        <v>4</v>
      </c>
      <c r="D369" s="1" t="str">
        <f>IF(MOD(MID(pesele__28[[#This Row],[PESEL]], 10, 1), 2) = 0, "k", "m")</f>
        <v>m</v>
      </c>
      <c r="E369" s="1" t="str">
        <f>MID(pesele__28[[#This Row],[PESEL]], 7, 3)</f>
        <v>035</v>
      </c>
    </row>
    <row r="370" spans="1:5" x14ac:dyDescent="0.35">
      <c r="A370" s="1" t="s">
        <v>748</v>
      </c>
      <c r="B370" s="1" t="s">
        <v>192</v>
      </c>
      <c r="C370" s="1" t="s">
        <v>193</v>
      </c>
      <c r="D370" s="1" t="str">
        <f>IF(MOD(MID(pesele__28[[#This Row],[PESEL]], 10, 1), 2) = 0, "k", "m")</f>
        <v>k</v>
      </c>
      <c r="E370" s="1" t="str">
        <f>MID(pesele__28[[#This Row],[PESEL]], 7, 3)</f>
        <v>035</v>
      </c>
    </row>
    <row r="371" spans="1:5" x14ac:dyDescent="0.35">
      <c r="A371" s="1" t="s">
        <v>920</v>
      </c>
      <c r="B371" s="1" t="s">
        <v>406</v>
      </c>
      <c r="C371" s="1" t="s">
        <v>134</v>
      </c>
      <c r="D371" s="1" t="str">
        <f>IF(MOD(MID(pesele__28[[#This Row],[PESEL]], 10, 1), 2) = 0, "k", "m")</f>
        <v>k</v>
      </c>
      <c r="E371" s="1" t="str">
        <f>MID(pesele__28[[#This Row],[PESEL]], 7, 3)</f>
        <v>035</v>
      </c>
    </row>
    <row r="372" spans="1:5" x14ac:dyDescent="0.35">
      <c r="A372" s="1" t="s">
        <v>936</v>
      </c>
      <c r="B372" s="1" t="s">
        <v>421</v>
      </c>
      <c r="C372" s="1" t="s">
        <v>257</v>
      </c>
      <c r="D372" s="1" t="str">
        <f>IF(MOD(MID(pesele__28[[#This Row],[PESEL]], 10, 1), 2) = 0, "k", "m")</f>
        <v>k</v>
      </c>
      <c r="E372" s="1" t="str">
        <f>MID(pesele__28[[#This Row],[PESEL]], 7, 3)</f>
        <v>035</v>
      </c>
    </row>
    <row r="373" spans="1:5" x14ac:dyDescent="0.35">
      <c r="A373" s="1" t="s">
        <v>661</v>
      </c>
      <c r="B373" s="1" t="s">
        <v>53</v>
      </c>
      <c r="C373" s="1" t="s">
        <v>54</v>
      </c>
      <c r="D373" s="1" t="str">
        <f>IF(MOD(MID(pesele__28[[#This Row],[PESEL]], 10, 1), 2) = 0, "k", "m")</f>
        <v>k</v>
      </c>
      <c r="E373" s="1" t="str">
        <f>MID(pesele__28[[#This Row],[PESEL]], 7, 3)</f>
        <v>034</v>
      </c>
    </row>
    <row r="374" spans="1:5" x14ac:dyDescent="0.35">
      <c r="A374" s="1" t="s">
        <v>884</v>
      </c>
      <c r="B374" s="1" t="s">
        <v>362</v>
      </c>
      <c r="C374" s="1" t="s">
        <v>185</v>
      </c>
      <c r="D374" s="1" t="str">
        <f>IF(MOD(MID(pesele__28[[#This Row],[PESEL]], 10, 1), 2) = 0, "k", "m")</f>
        <v>k</v>
      </c>
      <c r="E374" s="1" t="str">
        <f>MID(pesele__28[[#This Row],[PESEL]], 7, 3)</f>
        <v>034</v>
      </c>
    </row>
    <row r="375" spans="1:5" x14ac:dyDescent="0.35">
      <c r="A375" s="1" t="s">
        <v>887</v>
      </c>
      <c r="B375" s="1" t="s">
        <v>366</v>
      </c>
      <c r="C375" s="1" t="s">
        <v>150</v>
      </c>
      <c r="D375" s="1" t="str">
        <f>IF(MOD(MID(pesele__28[[#This Row],[PESEL]], 10, 1), 2) = 0, "k", "m")</f>
        <v>k</v>
      </c>
      <c r="E375" s="1" t="str">
        <f>MID(pesele__28[[#This Row],[PESEL]], 7, 3)</f>
        <v>034</v>
      </c>
    </row>
    <row r="376" spans="1:5" x14ac:dyDescent="0.35">
      <c r="A376" s="1" t="s">
        <v>911</v>
      </c>
      <c r="B376" s="1" t="s">
        <v>396</v>
      </c>
      <c r="C376" s="1" t="s">
        <v>42</v>
      </c>
      <c r="D376" s="1" t="str">
        <f>IF(MOD(MID(pesele__28[[#This Row],[PESEL]], 10, 1), 2) = 0, "k", "m")</f>
        <v>m</v>
      </c>
      <c r="E376" s="1" t="str">
        <f>MID(pesele__28[[#This Row],[PESEL]], 7, 3)</f>
        <v>034</v>
      </c>
    </row>
    <row r="377" spans="1:5" x14ac:dyDescent="0.35">
      <c r="A377" s="1" t="s">
        <v>833</v>
      </c>
      <c r="B377" s="1" t="s">
        <v>306</v>
      </c>
      <c r="C377" s="1" t="s">
        <v>307</v>
      </c>
      <c r="D377" s="1" t="str">
        <f>IF(MOD(MID(pesele__28[[#This Row],[PESEL]], 10, 1), 2) = 0, "k", "m")</f>
        <v>m</v>
      </c>
      <c r="E377" s="1" t="str">
        <f>MID(pesele__28[[#This Row],[PESEL]], 7, 3)</f>
        <v>033</v>
      </c>
    </row>
    <row r="378" spans="1:5" x14ac:dyDescent="0.35">
      <c r="A378" s="1" t="s">
        <v>856</v>
      </c>
      <c r="B378" s="1" t="s">
        <v>330</v>
      </c>
      <c r="C378" s="1" t="s">
        <v>117</v>
      </c>
      <c r="D378" s="1" t="str">
        <f>IF(MOD(MID(pesele__28[[#This Row],[PESEL]], 10, 1), 2) = 0, "k", "m")</f>
        <v>k</v>
      </c>
      <c r="E378" s="1" t="str">
        <f>MID(pesele__28[[#This Row],[PESEL]], 7, 3)</f>
        <v>032</v>
      </c>
    </row>
    <row r="379" spans="1:5" x14ac:dyDescent="0.35">
      <c r="A379" s="1" t="s">
        <v>956</v>
      </c>
      <c r="B379" s="1" t="s">
        <v>440</v>
      </c>
      <c r="C379" s="1" t="s">
        <v>201</v>
      </c>
      <c r="D379" s="1" t="str">
        <f>IF(MOD(MID(pesele__28[[#This Row],[PESEL]], 10, 1), 2) = 0, "k", "m")</f>
        <v>k</v>
      </c>
      <c r="E379" s="1" t="str">
        <f>MID(pesele__28[[#This Row],[PESEL]], 7, 3)</f>
        <v>032</v>
      </c>
    </row>
    <row r="380" spans="1:5" x14ac:dyDescent="0.35">
      <c r="A380" s="1" t="s">
        <v>883</v>
      </c>
      <c r="B380" s="1" t="s">
        <v>219</v>
      </c>
      <c r="C380" s="1" t="s">
        <v>117</v>
      </c>
      <c r="D380" s="1" t="str">
        <f>IF(MOD(MID(pesele__28[[#This Row],[PESEL]], 10, 1), 2) = 0, "k", "m")</f>
        <v>k</v>
      </c>
      <c r="E380" s="1" t="str">
        <f>MID(pesele__28[[#This Row],[PESEL]], 7, 3)</f>
        <v>031</v>
      </c>
    </row>
    <row r="381" spans="1:5" x14ac:dyDescent="0.35">
      <c r="A381" s="1" t="s">
        <v>656</v>
      </c>
      <c r="B381" s="1" t="s">
        <v>45</v>
      </c>
      <c r="C381" s="1" t="s">
        <v>46</v>
      </c>
      <c r="D381" s="1" t="str">
        <f>IF(MOD(MID(pesele__28[[#This Row],[PESEL]], 10, 1), 2) = 0, "k", "m")</f>
        <v>k</v>
      </c>
      <c r="E381" s="1" t="str">
        <f>MID(pesele__28[[#This Row],[PESEL]], 7, 3)</f>
        <v>030</v>
      </c>
    </row>
    <row r="382" spans="1:5" x14ac:dyDescent="0.35">
      <c r="A382" s="1" t="s">
        <v>658</v>
      </c>
      <c r="B382" s="1" t="s">
        <v>49</v>
      </c>
      <c r="C382" s="1" t="s">
        <v>6</v>
      </c>
      <c r="D382" s="1" t="str">
        <f>IF(MOD(MID(pesele__28[[#This Row],[PESEL]], 10, 1), 2) = 0, "k", "m")</f>
        <v>m</v>
      </c>
      <c r="E382" s="1" t="str">
        <f>MID(pesele__28[[#This Row],[PESEL]], 7, 3)</f>
        <v>030</v>
      </c>
    </row>
    <row r="383" spans="1:5" x14ac:dyDescent="0.35">
      <c r="A383" s="1" t="s">
        <v>719</v>
      </c>
      <c r="B383" s="1" t="s">
        <v>79</v>
      </c>
      <c r="C383" s="1" t="s">
        <v>143</v>
      </c>
      <c r="D383" s="1" t="str">
        <f>IF(MOD(MID(pesele__28[[#This Row],[PESEL]], 10, 1), 2) = 0, "k", "m")</f>
        <v>m</v>
      </c>
      <c r="E383" s="1" t="str">
        <f>MID(pesele__28[[#This Row],[PESEL]], 7, 3)</f>
        <v>030</v>
      </c>
    </row>
    <row r="384" spans="1:5" x14ac:dyDescent="0.35">
      <c r="A384" s="1" t="s">
        <v>722</v>
      </c>
      <c r="B384" s="1" t="s">
        <v>147</v>
      </c>
      <c r="C384" s="1" t="s">
        <v>148</v>
      </c>
      <c r="D384" s="1" t="str">
        <f>IF(MOD(MID(pesele__28[[#This Row],[PESEL]], 10, 1), 2) = 0, "k", "m")</f>
        <v>m</v>
      </c>
      <c r="E384" s="1" t="str">
        <f>MID(pesele__28[[#This Row],[PESEL]], 7, 3)</f>
        <v>030</v>
      </c>
    </row>
    <row r="385" spans="1:5" x14ac:dyDescent="0.35">
      <c r="A385" s="1" t="s">
        <v>794</v>
      </c>
      <c r="B385" s="1" t="s">
        <v>256</v>
      </c>
      <c r="C385" s="1" t="s">
        <v>257</v>
      </c>
      <c r="D385" s="1" t="str">
        <f>IF(MOD(MID(pesele__28[[#This Row],[PESEL]], 10, 1), 2) = 0, "k", "m")</f>
        <v>k</v>
      </c>
      <c r="E385" s="1" t="str">
        <f>MID(pesele__28[[#This Row],[PESEL]], 7, 3)</f>
        <v>030</v>
      </c>
    </row>
    <row r="386" spans="1:5" x14ac:dyDescent="0.35">
      <c r="A386" s="1" t="s">
        <v>904</v>
      </c>
      <c r="B386" s="1" t="s">
        <v>387</v>
      </c>
      <c r="C386" s="1" t="s">
        <v>29</v>
      </c>
      <c r="D386" s="1" t="str">
        <f>IF(MOD(MID(pesele__28[[#This Row],[PESEL]], 10, 1), 2) = 0, "k", "m")</f>
        <v>m</v>
      </c>
      <c r="E386" s="1" t="str">
        <f>MID(pesele__28[[#This Row],[PESEL]], 7, 3)</f>
        <v>030</v>
      </c>
    </row>
    <row r="387" spans="1:5" x14ac:dyDescent="0.35">
      <c r="A387" s="1" t="s">
        <v>802</v>
      </c>
      <c r="B387" s="1" t="s">
        <v>266</v>
      </c>
      <c r="C387" s="1" t="s">
        <v>267</v>
      </c>
      <c r="D387" s="1" t="str">
        <f>IF(MOD(MID(pesele__28[[#This Row],[PESEL]], 10, 1), 2) = 0, "k", "m")</f>
        <v>k</v>
      </c>
      <c r="E387" s="1" t="str">
        <f>MID(pesele__28[[#This Row],[PESEL]], 7, 3)</f>
        <v>029</v>
      </c>
    </row>
    <row r="388" spans="1:5" x14ac:dyDescent="0.35">
      <c r="A388" s="1" t="s">
        <v>805</v>
      </c>
      <c r="B388" s="1" t="s">
        <v>270</v>
      </c>
      <c r="C388" s="1" t="s">
        <v>257</v>
      </c>
      <c r="D388" s="1" t="str">
        <f>IF(MOD(MID(pesele__28[[#This Row],[PESEL]], 10, 1), 2) = 0, "k", "m")</f>
        <v>k</v>
      </c>
      <c r="E388" s="1" t="str">
        <f>MID(pesele__28[[#This Row],[PESEL]], 7, 3)</f>
        <v>028</v>
      </c>
    </row>
    <row r="389" spans="1:5" x14ac:dyDescent="0.35">
      <c r="A389" s="1" t="s">
        <v>962</v>
      </c>
      <c r="B389" s="1" t="s">
        <v>446</v>
      </c>
      <c r="C389" s="1" t="s">
        <v>78</v>
      </c>
      <c r="D389" s="1" t="str">
        <f>IF(MOD(MID(pesele__28[[#This Row],[PESEL]], 10, 1), 2) = 0, "k", "m")</f>
        <v>m</v>
      </c>
      <c r="E389" s="1" t="str">
        <f>MID(pesele__28[[#This Row],[PESEL]], 7, 3)</f>
        <v>028</v>
      </c>
    </row>
    <row r="390" spans="1:5" x14ac:dyDescent="0.35">
      <c r="A390" s="1" t="s">
        <v>712</v>
      </c>
      <c r="B390" s="1" t="s">
        <v>133</v>
      </c>
      <c r="C390" s="1" t="s">
        <v>134</v>
      </c>
      <c r="D390" s="1" t="str">
        <f>IF(MOD(MID(pesele__28[[#This Row],[PESEL]], 10, 1), 2) = 0, "k", "m")</f>
        <v>k</v>
      </c>
      <c r="E390" s="1" t="str">
        <f>MID(pesele__28[[#This Row],[PESEL]], 7, 3)</f>
        <v>027</v>
      </c>
    </row>
    <row r="391" spans="1:5" x14ac:dyDescent="0.35">
      <c r="A391" s="1" t="s">
        <v>727</v>
      </c>
      <c r="B391" s="1" t="s">
        <v>156</v>
      </c>
      <c r="C391" s="1" t="s">
        <v>157</v>
      </c>
      <c r="D391" s="1" t="str">
        <f>IF(MOD(MID(pesele__28[[#This Row],[PESEL]], 10, 1), 2) = 0, "k", "m")</f>
        <v>m</v>
      </c>
      <c r="E391" s="1" t="str">
        <f>MID(pesele__28[[#This Row],[PESEL]], 7, 3)</f>
        <v>027</v>
      </c>
    </row>
    <row r="392" spans="1:5" x14ac:dyDescent="0.35">
      <c r="A392" s="1" t="s">
        <v>754</v>
      </c>
      <c r="B392" s="1" t="s">
        <v>200</v>
      </c>
      <c r="C392" s="1" t="s">
        <v>201</v>
      </c>
      <c r="D392" s="1" t="str">
        <f>IF(MOD(MID(pesele__28[[#This Row],[PESEL]], 10, 1), 2) = 0, "k", "m")</f>
        <v>k</v>
      </c>
      <c r="E392" s="1" t="str">
        <f>MID(pesele__28[[#This Row],[PESEL]], 7, 3)</f>
        <v>027</v>
      </c>
    </row>
    <row r="393" spans="1:5" x14ac:dyDescent="0.35">
      <c r="A393" s="1" t="s">
        <v>965</v>
      </c>
      <c r="B393" s="1" t="s">
        <v>449</v>
      </c>
      <c r="C393" s="1" t="s">
        <v>37</v>
      </c>
      <c r="D393" s="1" t="str">
        <f>IF(MOD(MID(pesele__28[[#This Row],[PESEL]], 10, 1), 2) = 0, "k", "m")</f>
        <v>k</v>
      </c>
      <c r="E393" s="1" t="str">
        <f>MID(pesele__28[[#This Row],[PESEL]], 7, 3)</f>
        <v>027</v>
      </c>
    </row>
    <row r="394" spans="1:5" x14ac:dyDescent="0.35">
      <c r="A394" s="1" t="s">
        <v>638</v>
      </c>
      <c r="B394" s="1" t="s">
        <v>13</v>
      </c>
      <c r="C394" s="1" t="s">
        <v>14</v>
      </c>
      <c r="D394" s="1" t="str">
        <f>IF(MOD(MID(pesele__28[[#This Row],[PESEL]], 10, 1), 2) = 0, "k", "m")</f>
        <v>m</v>
      </c>
      <c r="E394" s="1" t="str">
        <f>MID(pesele__28[[#This Row],[PESEL]], 7, 3)</f>
        <v>026</v>
      </c>
    </row>
    <row r="395" spans="1:5" x14ac:dyDescent="0.35">
      <c r="A395" s="1" t="s">
        <v>639</v>
      </c>
      <c r="B395" s="1" t="s">
        <v>15</v>
      </c>
      <c r="C395" s="1" t="s">
        <v>6</v>
      </c>
      <c r="D395" s="1" t="str">
        <f>IF(MOD(MID(pesele__28[[#This Row],[PESEL]], 10, 1), 2) = 0, "k", "m")</f>
        <v>m</v>
      </c>
      <c r="E395" s="1" t="str">
        <f>MID(pesele__28[[#This Row],[PESEL]], 7, 3)</f>
        <v>026</v>
      </c>
    </row>
    <row r="396" spans="1:5" x14ac:dyDescent="0.35">
      <c r="A396" s="1" t="s">
        <v>684</v>
      </c>
      <c r="B396" s="1" t="s">
        <v>89</v>
      </c>
      <c r="C396" s="1" t="s">
        <v>90</v>
      </c>
      <c r="D396" s="1" t="str">
        <f>IF(MOD(MID(pesele__28[[#This Row],[PESEL]], 10, 1), 2) = 0, "k", "m")</f>
        <v>k</v>
      </c>
      <c r="E396" s="1" t="str">
        <f>MID(pesele__28[[#This Row],[PESEL]], 7, 3)</f>
        <v>026</v>
      </c>
    </row>
    <row r="397" spans="1:5" x14ac:dyDescent="0.35">
      <c r="A397" s="1" t="s">
        <v>862</v>
      </c>
      <c r="B397" s="1" t="s">
        <v>339</v>
      </c>
      <c r="C397" s="1" t="s">
        <v>340</v>
      </c>
      <c r="D397" s="1" t="str">
        <f>IF(MOD(MID(pesele__28[[#This Row],[PESEL]], 10, 1), 2) = 0, "k", "m")</f>
        <v>m</v>
      </c>
      <c r="E397" s="1" t="str">
        <f>MID(pesele__28[[#This Row],[PESEL]], 7, 3)</f>
        <v>026</v>
      </c>
    </row>
    <row r="398" spans="1:5" x14ac:dyDescent="0.35">
      <c r="A398" s="1" t="s">
        <v>866</v>
      </c>
      <c r="B398" s="1" t="s">
        <v>344</v>
      </c>
      <c r="C398" s="1" t="s">
        <v>282</v>
      </c>
      <c r="D398" s="1" t="str">
        <f>IF(MOD(MID(pesele__28[[#This Row],[PESEL]], 10, 1), 2) = 0, "k", "m")</f>
        <v>m</v>
      </c>
      <c r="E398" s="1" t="str">
        <f>MID(pesele__28[[#This Row],[PESEL]], 7, 3)</f>
        <v>026</v>
      </c>
    </row>
    <row r="399" spans="1:5" x14ac:dyDescent="0.35">
      <c r="A399" s="1" t="s">
        <v>918</v>
      </c>
      <c r="B399" s="1" t="s">
        <v>403</v>
      </c>
      <c r="C399" s="1" t="s">
        <v>336</v>
      </c>
      <c r="D399" s="1" t="str">
        <f>IF(MOD(MID(pesele__28[[#This Row],[PESEL]], 10, 1), 2) = 0, "k", "m")</f>
        <v>k</v>
      </c>
      <c r="E399" s="1" t="str">
        <f>MID(pesele__28[[#This Row],[PESEL]], 7, 3)</f>
        <v>026</v>
      </c>
    </row>
    <row r="400" spans="1:5" x14ac:dyDescent="0.35">
      <c r="A400" s="1" t="s">
        <v>968</v>
      </c>
      <c r="B400" s="1" t="s">
        <v>453</v>
      </c>
      <c r="C400" s="1" t="s">
        <v>214</v>
      </c>
      <c r="D400" s="1" t="str">
        <f>IF(MOD(MID(pesele__28[[#This Row],[PESEL]], 10, 1), 2) = 0, "k", "m")</f>
        <v>k</v>
      </c>
      <c r="E400" s="1" t="str">
        <f>MID(pesele__28[[#This Row],[PESEL]], 7, 3)</f>
        <v>026</v>
      </c>
    </row>
    <row r="401" spans="1:5" x14ac:dyDescent="0.35">
      <c r="A401" s="1" t="s">
        <v>865</v>
      </c>
      <c r="B401" s="1" t="s">
        <v>343</v>
      </c>
      <c r="C401" s="1" t="s">
        <v>12</v>
      </c>
      <c r="D401" s="1" t="str">
        <f>IF(MOD(MID(pesele__28[[#This Row],[PESEL]], 10, 1), 2) = 0, "k", "m")</f>
        <v>m</v>
      </c>
      <c r="E401" s="1" t="str">
        <f>MID(pesele__28[[#This Row],[PESEL]], 7, 3)</f>
        <v>025</v>
      </c>
    </row>
    <row r="402" spans="1:5" x14ac:dyDescent="0.35">
      <c r="A402" s="1" t="s">
        <v>681</v>
      </c>
      <c r="B402" s="1" t="s">
        <v>86</v>
      </c>
      <c r="C402" s="1" t="s">
        <v>6</v>
      </c>
      <c r="D402" s="1" t="str">
        <f>IF(MOD(MID(pesele__28[[#This Row],[PESEL]], 10, 1), 2) = 0, "k", "m")</f>
        <v>m</v>
      </c>
      <c r="E402" s="1" t="str">
        <f>MID(pesele__28[[#This Row],[PESEL]], 7, 3)</f>
        <v>024</v>
      </c>
    </row>
    <row r="403" spans="1:5" x14ac:dyDescent="0.35">
      <c r="A403" s="1" t="s">
        <v>689</v>
      </c>
      <c r="B403" s="1" t="s">
        <v>96</v>
      </c>
      <c r="C403" s="1" t="s">
        <v>72</v>
      </c>
      <c r="D403" s="1" t="str">
        <f>IF(MOD(MID(pesele__28[[#This Row],[PESEL]], 10, 1), 2) = 0, "k", "m")</f>
        <v>k</v>
      </c>
      <c r="E403" s="1" t="str">
        <f>MID(pesele__28[[#This Row],[PESEL]], 7, 3)</f>
        <v>024</v>
      </c>
    </row>
    <row r="404" spans="1:5" x14ac:dyDescent="0.35">
      <c r="A404" s="1" t="s">
        <v>824</v>
      </c>
      <c r="B404" s="1" t="s">
        <v>295</v>
      </c>
      <c r="C404" s="1" t="s">
        <v>296</v>
      </c>
      <c r="D404" s="1" t="str">
        <f>IF(MOD(MID(pesele__28[[#This Row],[PESEL]], 10, 1), 2) = 0, "k", "m")</f>
        <v>m</v>
      </c>
      <c r="E404" s="1" t="str">
        <f>MID(pesele__28[[#This Row],[PESEL]], 7, 3)</f>
        <v>024</v>
      </c>
    </row>
    <row r="405" spans="1:5" x14ac:dyDescent="0.35">
      <c r="A405" s="1" t="s">
        <v>834</v>
      </c>
      <c r="B405" s="1" t="s">
        <v>308</v>
      </c>
      <c r="C405" s="1" t="s">
        <v>309</v>
      </c>
      <c r="D405" s="1" t="str">
        <f>IF(MOD(MID(pesele__28[[#This Row],[PESEL]], 10, 1), 2) = 0, "k", "m")</f>
        <v>m</v>
      </c>
      <c r="E405" s="1" t="str">
        <f>MID(pesele__28[[#This Row],[PESEL]], 7, 3)</f>
        <v>024</v>
      </c>
    </row>
    <row r="406" spans="1:5" x14ac:dyDescent="0.35">
      <c r="A406" s="1" t="s">
        <v>846</v>
      </c>
      <c r="B406" s="1" t="s">
        <v>319</v>
      </c>
      <c r="C406" s="1" t="s">
        <v>320</v>
      </c>
      <c r="D406" s="1" t="str">
        <f>IF(MOD(MID(pesele__28[[#This Row],[PESEL]], 10, 1), 2) = 0, "k", "m")</f>
        <v>k</v>
      </c>
      <c r="E406" s="1" t="str">
        <f>MID(pesele__28[[#This Row],[PESEL]], 7, 3)</f>
        <v>024</v>
      </c>
    </row>
    <row r="407" spans="1:5" x14ac:dyDescent="0.35">
      <c r="A407" s="1" t="s">
        <v>848</v>
      </c>
      <c r="B407" s="1" t="s">
        <v>322</v>
      </c>
      <c r="C407" s="1" t="s">
        <v>255</v>
      </c>
      <c r="D407" s="1" t="str">
        <f>IF(MOD(MID(pesele__28[[#This Row],[PESEL]], 10, 1), 2) = 0, "k", "m")</f>
        <v>k</v>
      </c>
      <c r="E407" s="1" t="str">
        <f>MID(pesele__28[[#This Row],[PESEL]], 7, 3)</f>
        <v>024</v>
      </c>
    </row>
    <row r="408" spans="1:5" x14ac:dyDescent="0.35">
      <c r="A408" s="1" t="s">
        <v>941</v>
      </c>
      <c r="B408" s="1" t="s">
        <v>77</v>
      </c>
      <c r="C408" s="1" t="s">
        <v>48</v>
      </c>
      <c r="D408" s="1" t="str">
        <f>IF(MOD(MID(pesele__28[[#This Row],[PESEL]], 10, 1), 2) = 0, "k", "m")</f>
        <v>m</v>
      </c>
      <c r="E408" s="1" t="str">
        <f>MID(pesele__28[[#This Row],[PESEL]], 7, 3)</f>
        <v>024</v>
      </c>
    </row>
    <row r="409" spans="1:5" x14ac:dyDescent="0.35">
      <c r="A409" s="1" t="s">
        <v>969</v>
      </c>
      <c r="B409" s="1" t="s">
        <v>454</v>
      </c>
      <c r="C409" s="1" t="s">
        <v>162</v>
      </c>
      <c r="D409" s="1" t="str">
        <f>IF(MOD(MID(pesele__28[[#This Row],[PESEL]], 10, 1), 2) = 0, "k", "m")</f>
        <v>m</v>
      </c>
      <c r="E409" s="1" t="str">
        <f>MID(pesele__28[[#This Row],[PESEL]], 7, 3)</f>
        <v>024</v>
      </c>
    </row>
    <row r="410" spans="1:5" x14ac:dyDescent="0.35">
      <c r="A410" s="1" t="s">
        <v>1000</v>
      </c>
      <c r="B410" s="1" t="s">
        <v>494</v>
      </c>
      <c r="C410" s="1" t="s">
        <v>48</v>
      </c>
      <c r="D410" s="1" t="str">
        <f>IF(MOD(MID(pesele__28[[#This Row],[PESEL]], 10, 1), 2) = 0, "k", "m")</f>
        <v>m</v>
      </c>
      <c r="E410" s="1" t="str">
        <f>MID(pesele__28[[#This Row],[PESEL]], 7, 3)</f>
        <v>024</v>
      </c>
    </row>
    <row r="411" spans="1:5" x14ac:dyDescent="0.35">
      <c r="A411" s="1" t="s">
        <v>723</v>
      </c>
      <c r="B411" s="1" t="s">
        <v>149</v>
      </c>
      <c r="C411" s="1" t="s">
        <v>150</v>
      </c>
      <c r="D411" s="1" t="str">
        <f>IF(MOD(MID(pesele__28[[#This Row],[PESEL]], 10, 1), 2) = 0, "k", "m")</f>
        <v>k</v>
      </c>
      <c r="E411" s="1" t="str">
        <f>MID(pesele__28[[#This Row],[PESEL]], 7, 3)</f>
        <v>023</v>
      </c>
    </row>
    <row r="412" spans="1:5" x14ac:dyDescent="0.35">
      <c r="A412" s="1" t="s">
        <v>760</v>
      </c>
      <c r="B412" s="1" t="s">
        <v>209</v>
      </c>
      <c r="C412" s="1" t="s">
        <v>12</v>
      </c>
      <c r="D412" s="1" t="str">
        <f>IF(MOD(MID(pesele__28[[#This Row],[PESEL]], 10, 1), 2) = 0, "k", "m")</f>
        <v>m</v>
      </c>
      <c r="E412" s="1" t="str">
        <f>MID(pesele__28[[#This Row],[PESEL]], 7, 3)</f>
        <v>023</v>
      </c>
    </row>
    <row r="413" spans="1:5" x14ac:dyDescent="0.35">
      <c r="A413" s="1" t="s">
        <v>940</v>
      </c>
      <c r="B413" s="1" t="s">
        <v>425</v>
      </c>
      <c r="C413" s="1" t="s">
        <v>426</v>
      </c>
      <c r="D413" s="1" t="str">
        <f>IF(MOD(MID(pesele__28[[#This Row],[PESEL]], 10, 1), 2) = 0, "k", "m")</f>
        <v>m</v>
      </c>
      <c r="E413" s="1" t="str">
        <f>MID(pesele__28[[#This Row],[PESEL]], 7, 3)</f>
        <v>023</v>
      </c>
    </row>
    <row r="414" spans="1:5" x14ac:dyDescent="0.35">
      <c r="A414" s="1" t="s">
        <v>670</v>
      </c>
      <c r="B414" s="1" t="s">
        <v>69</v>
      </c>
      <c r="C414" s="1" t="s">
        <v>70</v>
      </c>
      <c r="D414" s="1" t="str">
        <f>IF(MOD(MID(pesele__28[[#This Row],[PESEL]], 10, 1), 2) = 0, "k", "m")</f>
        <v>m</v>
      </c>
      <c r="E414" s="1" t="str">
        <f>MID(pesele__28[[#This Row],[PESEL]], 7, 3)</f>
        <v>022</v>
      </c>
    </row>
    <row r="415" spans="1:5" x14ac:dyDescent="0.35">
      <c r="A415" s="1" t="s">
        <v>796</v>
      </c>
      <c r="B415" s="1" t="s">
        <v>259</v>
      </c>
      <c r="C415" s="1" t="s">
        <v>185</v>
      </c>
      <c r="D415" s="1" t="str">
        <f>IF(MOD(MID(pesele__28[[#This Row],[PESEL]], 10, 1), 2) = 0, "k", "m")</f>
        <v>k</v>
      </c>
      <c r="E415" s="1" t="str">
        <f>MID(pesele__28[[#This Row],[PESEL]], 7, 3)</f>
        <v>022</v>
      </c>
    </row>
    <row r="416" spans="1:5" x14ac:dyDescent="0.35">
      <c r="A416" s="1" t="s">
        <v>845</v>
      </c>
      <c r="B416" s="1" t="s">
        <v>20</v>
      </c>
      <c r="C416" s="1" t="s">
        <v>29</v>
      </c>
      <c r="D416" s="1" t="str">
        <f>IF(MOD(MID(pesele__28[[#This Row],[PESEL]], 10, 1), 2) = 0, "k", "m")</f>
        <v>m</v>
      </c>
      <c r="E416" s="1" t="str">
        <f>MID(pesele__28[[#This Row],[PESEL]], 7, 3)</f>
        <v>022</v>
      </c>
    </row>
    <row r="417" spans="1:5" x14ac:dyDescent="0.35">
      <c r="A417" s="1" t="s">
        <v>972</v>
      </c>
      <c r="B417" s="1" t="s">
        <v>457</v>
      </c>
      <c r="C417" s="1" t="s">
        <v>51</v>
      </c>
      <c r="D417" s="1" t="str">
        <f>IF(MOD(MID(pesele__28[[#This Row],[PESEL]], 10, 1), 2) = 0, "k", "m")</f>
        <v>k</v>
      </c>
      <c r="E417" s="1" t="str">
        <f>MID(pesele__28[[#This Row],[PESEL]], 7, 3)</f>
        <v>022</v>
      </c>
    </row>
    <row r="418" spans="1:5" x14ac:dyDescent="0.35">
      <c r="A418" s="1" t="s">
        <v>669</v>
      </c>
      <c r="B418" s="1" t="s">
        <v>67</v>
      </c>
      <c r="C418" s="1" t="s">
        <v>68</v>
      </c>
      <c r="D418" s="1" t="str">
        <f>IF(MOD(MID(pesele__28[[#This Row],[PESEL]], 10, 1), 2) = 0, "k", "m")</f>
        <v>m</v>
      </c>
      <c r="E418" s="1" t="str">
        <f>MID(pesele__28[[#This Row],[PESEL]], 7, 3)</f>
        <v>021</v>
      </c>
    </row>
    <row r="419" spans="1:5" x14ac:dyDescent="0.35">
      <c r="A419" s="1" t="s">
        <v>919</v>
      </c>
      <c r="B419" s="1" t="s">
        <v>404</v>
      </c>
      <c r="C419" s="1" t="s">
        <v>405</v>
      </c>
      <c r="D419" s="1" t="str">
        <f>IF(MOD(MID(pesele__28[[#This Row],[PESEL]], 10, 1), 2) = 0, "k", "m")</f>
        <v>m</v>
      </c>
      <c r="E419" s="1" t="str">
        <f>MID(pesele__28[[#This Row],[PESEL]], 7, 3)</f>
        <v>021</v>
      </c>
    </row>
    <row r="420" spans="1:5" x14ac:dyDescent="0.35">
      <c r="A420" s="1" t="s">
        <v>939</v>
      </c>
      <c r="B420" s="1" t="s">
        <v>424</v>
      </c>
      <c r="C420" s="1" t="s">
        <v>72</v>
      </c>
      <c r="D420" s="1" t="str">
        <f>IF(MOD(MID(pesele__28[[#This Row],[PESEL]], 10, 1), 2) = 0, "k", "m")</f>
        <v>k</v>
      </c>
      <c r="E420" s="1" t="str">
        <f>MID(pesele__28[[#This Row],[PESEL]], 7, 3)</f>
        <v>021</v>
      </c>
    </row>
    <row r="421" spans="1:5" x14ac:dyDescent="0.35">
      <c r="A421" s="1" t="s">
        <v>963</v>
      </c>
      <c r="B421" s="1" t="s">
        <v>447</v>
      </c>
      <c r="C421" s="1" t="s">
        <v>166</v>
      </c>
      <c r="D421" s="1" t="str">
        <f>IF(MOD(MID(pesele__28[[#This Row],[PESEL]], 10, 1), 2) = 0, "k", "m")</f>
        <v>k</v>
      </c>
      <c r="E421" s="1" t="str">
        <f>MID(pesele__28[[#This Row],[PESEL]], 7, 3)</f>
        <v>021</v>
      </c>
    </row>
    <row r="422" spans="1:5" x14ac:dyDescent="0.35">
      <c r="A422" s="1" t="s">
        <v>685</v>
      </c>
      <c r="B422" s="1" t="s">
        <v>91</v>
      </c>
      <c r="C422" s="1" t="s">
        <v>56</v>
      </c>
      <c r="D422" s="1" t="str">
        <f>IF(MOD(MID(pesele__28[[#This Row],[PESEL]], 10, 1), 2) = 0, "k", "m")</f>
        <v>k</v>
      </c>
      <c r="E422" s="1" t="str">
        <f>MID(pesele__28[[#This Row],[PESEL]], 7, 3)</f>
        <v>020</v>
      </c>
    </row>
    <row r="423" spans="1:5" x14ac:dyDescent="0.35">
      <c r="A423" s="1" t="s">
        <v>756</v>
      </c>
      <c r="B423" s="1" t="s">
        <v>203</v>
      </c>
      <c r="C423" s="1" t="s">
        <v>112</v>
      </c>
      <c r="D423" s="1" t="str">
        <f>IF(MOD(MID(pesele__28[[#This Row],[PESEL]], 10, 1), 2) = 0, "k", "m")</f>
        <v>k</v>
      </c>
      <c r="E423" s="1" t="str">
        <f>MID(pesele__28[[#This Row],[PESEL]], 7, 3)</f>
        <v>020</v>
      </c>
    </row>
    <row r="424" spans="1:5" x14ac:dyDescent="0.35">
      <c r="A424" s="1" t="s">
        <v>768</v>
      </c>
      <c r="B424" s="1" t="s">
        <v>222</v>
      </c>
      <c r="C424" s="1" t="s">
        <v>223</v>
      </c>
      <c r="D424" s="1" t="str">
        <f>IF(MOD(MID(pesele__28[[#This Row],[PESEL]], 10, 1), 2) = 0, "k", "m")</f>
        <v>k</v>
      </c>
      <c r="E424" s="1" t="str">
        <f>MID(pesele__28[[#This Row],[PESEL]], 7, 3)</f>
        <v>020</v>
      </c>
    </row>
    <row r="425" spans="1:5" x14ac:dyDescent="0.35">
      <c r="A425" s="1" t="s">
        <v>772</v>
      </c>
      <c r="B425" s="1" t="s">
        <v>227</v>
      </c>
      <c r="C425" s="1" t="s">
        <v>70</v>
      </c>
      <c r="D425" s="1" t="str">
        <f>IF(MOD(MID(pesele__28[[#This Row],[PESEL]], 10, 1), 2) = 0, "k", "m")</f>
        <v>m</v>
      </c>
      <c r="E425" s="1" t="str">
        <f>MID(pesele__28[[#This Row],[PESEL]], 7, 3)</f>
        <v>020</v>
      </c>
    </row>
    <row r="426" spans="1:5" x14ac:dyDescent="0.35">
      <c r="A426" s="1" t="s">
        <v>808</v>
      </c>
      <c r="B426" s="1" t="s">
        <v>274</v>
      </c>
      <c r="C426" s="1" t="s">
        <v>121</v>
      </c>
      <c r="D426" s="1" t="str">
        <f>IF(MOD(MID(pesele__28[[#This Row],[PESEL]], 10, 1), 2) = 0, "k", "m")</f>
        <v>k</v>
      </c>
      <c r="E426" s="1" t="str">
        <f>MID(pesele__28[[#This Row],[PESEL]], 7, 3)</f>
        <v>020</v>
      </c>
    </row>
    <row r="427" spans="1:5" x14ac:dyDescent="0.35">
      <c r="A427" s="1" t="s">
        <v>938</v>
      </c>
      <c r="B427" s="1" t="s">
        <v>422</v>
      </c>
      <c r="C427" s="1" t="s">
        <v>423</v>
      </c>
      <c r="D427" s="1" t="str">
        <f>IF(MOD(MID(pesele__28[[#This Row],[PESEL]], 10, 1), 2) = 0, "k", "m")</f>
        <v>k</v>
      </c>
      <c r="E427" s="1" t="str">
        <f>MID(pesele__28[[#This Row],[PESEL]], 7, 3)</f>
        <v>020</v>
      </c>
    </row>
    <row r="428" spans="1:5" x14ac:dyDescent="0.35">
      <c r="A428" s="1" t="s">
        <v>1091</v>
      </c>
      <c r="B428" s="1" t="s">
        <v>597</v>
      </c>
      <c r="C428" s="1" t="s">
        <v>46</v>
      </c>
      <c r="D428" s="1" t="str">
        <f>IF(MOD(MID(pesele__28[[#This Row],[PESEL]], 10, 1), 2) = 0, "k", "m")</f>
        <v>k</v>
      </c>
      <c r="E428" s="1" t="str">
        <f>MID(pesele__28[[#This Row],[PESEL]], 7, 3)</f>
        <v>019</v>
      </c>
    </row>
    <row r="429" spans="1:5" x14ac:dyDescent="0.35">
      <c r="A429" s="1" t="s">
        <v>640</v>
      </c>
      <c r="B429" s="1" t="s">
        <v>16</v>
      </c>
      <c r="C429" s="1" t="s">
        <v>17</v>
      </c>
      <c r="D429" s="1" t="str">
        <f>IF(MOD(MID(pesele__28[[#This Row],[PESEL]], 10, 1), 2) = 0, "k", "m")</f>
        <v>m</v>
      </c>
      <c r="E429" s="1" t="str">
        <f>MID(pesele__28[[#This Row],[PESEL]], 7, 3)</f>
        <v>018</v>
      </c>
    </row>
    <row r="430" spans="1:5" x14ac:dyDescent="0.35">
      <c r="A430" s="1" t="s">
        <v>644</v>
      </c>
      <c r="B430" s="1" t="s">
        <v>23</v>
      </c>
      <c r="C430" s="1" t="s">
        <v>24</v>
      </c>
      <c r="D430" s="1" t="str">
        <f>IF(MOD(MID(pesele__28[[#This Row],[PESEL]], 10, 1), 2) = 0, "k", "m")</f>
        <v>m</v>
      </c>
      <c r="E430" s="1" t="str">
        <f>MID(pesele__28[[#This Row],[PESEL]], 7, 3)</f>
        <v>018</v>
      </c>
    </row>
    <row r="431" spans="1:5" x14ac:dyDescent="0.35">
      <c r="A431" s="1" t="s">
        <v>664</v>
      </c>
      <c r="B431" s="1" t="s">
        <v>59</v>
      </c>
      <c r="C431" s="1" t="s">
        <v>60</v>
      </c>
      <c r="D431" s="1" t="str">
        <f>IF(MOD(MID(pesele__28[[#This Row],[PESEL]], 10, 1), 2) = 0, "k", "m")</f>
        <v>m</v>
      </c>
      <c r="E431" s="1" t="str">
        <f>MID(pesele__28[[#This Row],[PESEL]], 7, 3)</f>
        <v>018</v>
      </c>
    </row>
    <row r="432" spans="1:5" x14ac:dyDescent="0.35">
      <c r="A432" s="1" t="s">
        <v>907</v>
      </c>
      <c r="B432" s="1" t="s">
        <v>390</v>
      </c>
      <c r="C432" s="1" t="s">
        <v>391</v>
      </c>
      <c r="D432" s="1" t="str">
        <f>IF(MOD(MID(pesele__28[[#This Row],[PESEL]], 10, 1), 2) = 0, "k", "m")</f>
        <v>m</v>
      </c>
      <c r="E432" s="1" t="str">
        <f>MID(pesele__28[[#This Row],[PESEL]], 7, 3)</f>
        <v>018</v>
      </c>
    </row>
    <row r="433" spans="1:5" x14ac:dyDescent="0.35">
      <c r="A433" s="1" t="s">
        <v>678</v>
      </c>
      <c r="B433" s="1" t="s">
        <v>81</v>
      </c>
      <c r="C433" s="1" t="s">
        <v>82</v>
      </c>
      <c r="D433" s="1" t="str">
        <f>IF(MOD(MID(pesele__28[[#This Row],[PESEL]], 10, 1), 2) = 0, "k", "m")</f>
        <v>k</v>
      </c>
      <c r="E433" s="1" t="str">
        <f>MID(pesele__28[[#This Row],[PESEL]], 7, 3)</f>
        <v>017</v>
      </c>
    </row>
    <row r="434" spans="1:5" x14ac:dyDescent="0.35">
      <c r="A434" s="1" t="s">
        <v>713</v>
      </c>
      <c r="B434" s="1" t="s">
        <v>135</v>
      </c>
      <c r="C434" s="1" t="s">
        <v>78</v>
      </c>
      <c r="D434" s="1" t="str">
        <f>IF(MOD(MID(pesele__28[[#This Row],[PESEL]], 10, 1), 2) = 0, "k", "m")</f>
        <v>m</v>
      </c>
      <c r="E434" s="1" t="str">
        <f>MID(pesele__28[[#This Row],[PESEL]], 7, 3)</f>
        <v>017</v>
      </c>
    </row>
    <row r="435" spans="1:5" x14ac:dyDescent="0.35">
      <c r="A435" s="1" t="s">
        <v>714</v>
      </c>
      <c r="B435" s="1" t="s">
        <v>136</v>
      </c>
      <c r="C435" s="1" t="s">
        <v>137</v>
      </c>
      <c r="D435" s="1" t="str">
        <f>IF(MOD(MID(pesele__28[[#This Row],[PESEL]], 10, 1), 2) = 0, "k", "m")</f>
        <v>m</v>
      </c>
      <c r="E435" s="1" t="str">
        <f>MID(pesele__28[[#This Row],[PESEL]], 7, 3)</f>
        <v>017</v>
      </c>
    </row>
    <row r="436" spans="1:5" x14ac:dyDescent="0.35">
      <c r="A436" s="1" t="s">
        <v>721</v>
      </c>
      <c r="B436" s="1" t="s">
        <v>146</v>
      </c>
      <c r="C436" s="1" t="s">
        <v>4</v>
      </c>
      <c r="D436" s="1" t="str">
        <f>IF(MOD(MID(pesele__28[[#This Row],[PESEL]], 10, 1), 2) = 0, "k", "m")</f>
        <v>m</v>
      </c>
      <c r="E436" s="1" t="str">
        <f>MID(pesele__28[[#This Row],[PESEL]], 7, 3)</f>
        <v>017</v>
      </c>
    </row>
    <row r="437" spans="1:5" x14ac:dyDescent="0.35">
      <c r="A437" s="1" t="s">
        <v>810</v>
      </c>
      <c r="B437" s="1" t="s">
        <v>276</v>
      </c>
      <c r="C437" s="1" t="s">
        <v>24</v>
      </c>
      <c r="D437" s="1" t="str">
        <f>IF(MOD(MID(pesele__28[[#This Row],[PESEL]], 10, 1), 2) = 0, "k", "m")</f>
        <v>m</v>
      </c>
      <c r="E437" s="1" t="str">
        <f>MID(pesele__28[[#This Row],[PESEL]], 7, 3)</f>
        <v>017</v>
      </c>
    </row>
    <row r="438" spans="1:5" x14ac:dyDescent="0.35">
      <c r="A438" s="1" t="s">
        <v>876</v>
      </c>
      <c r="B438" s="1" t="s">
        <v>354</v>
      </c>
      <c r="C438" s="1" t="s">
        <v>12</v>
      </c>
      <c r="D438" s="1" t="str">
        <f>IF(MOD(MID(pesele__28[[#This Row],[PESEL]], 10, 1), 2) = 0, "k", "m")</f>
        <v>m</v>
      </c>
      <c r="E438" s="1" t="str">
        <f>MID(pesele__28[[#This Row],[PESEL]], 7, 3)</f>
        <v>017</v>
      </c>
    </row>
    <row r="439" spans="1:5" x14ac:dyDescent="0.35">
      <c r="A439" s="1" t="s">
        <v>928</v>
      </c>
      <c r="B439" s="1" t="s">
        <v>413</v>
      </c>
      <c r="C439" s="1" t="s">
        <v>153</v>
      </c>
      <c r="D439" s="1" t="str">
        <f>IF(MOD(MID(pesele__28[[#This Row],[PESEL]], 10, 1), 2) = 0, "k", "m")</f>
        <v>m</v>
      </c>
      <c r="E439" s="1" t="str">
        <f>MID(pesele__28[[#This Row],[PESEL]], 7, 3)</f>
        <v>017</v>
      </c>
    </row>
    <row r="440" spans="1:5" x14ac:dyDescent="0.35">
      <c r="A440" s="1" t="s">
        <v>693</v>
      </c>
      <c r="B440" s="1" t="s">
        <v>102</v>
      </c>
      <c r="C440" s="1" t="s">
        <v>26</v>
      </c>
      <c r="D440" s="1" t="str">
        <f>IF(MOD(MID(pesele__28[[#This Row],[PESEL]], 10, 1), 2) = 0, "k", "m")</f>
        <v>m</v>
      </c>
      <c r="E440" s="1" t="str">
        <f>MID(pesele__28[[#This Row],[PESEL]], 7, 3)</f>
        <v>016</v>
      </c>
    </row>
    <row r="441" spans="1:5" x14ac:dyDescent="0.35">
      <c r="A441" s="1" t="s">
        <v>707</v>
      </c>
      <c r="B441" s="1" t="s">
        <v>123</v>
      </c>
      <c r="C441" s="1" t="s">
        <v>124</v>
      </c>
      <c r="D441" s="1" t="str">
        <f>IF(MOD(MID(pesele__28[[#This Row],[PESEL]], 10, 1), 2) = 0, "k", "m")</f>
        <v>k</v>
      </c>
      <c r="E441" s="1" t="str">
        <f>MID(pesele__28[[#This Row],[PESEL]], 7, 3)</f>
        <v>016</v>
      </c>
    </row>
    <row r="442" spans="1:5" x14ac:dyDescent="0.35">
      <c r="A442" s="1" t="s">
        <v>801</v>
      </c>
      <c r="B442" s="1" t="s">
        <v>265</v>
      </c>
      <c r="C442" s="1" t="s">
        <v>93</v>
      </c>
      <c r="D442" s="1" t="str">
        <f>IF(MOD(MID(pesele__28[[#This Row],[PESEL]], 10, 1), 2) = 0, "k", "m")</f>
        <v>k</v>
      </c>
      <c r="E442" s="1" t="str">
        <f>MID(pesele__28[[#This Row],[PESEL]], 7, 3)</f>
        <v>016</v>
      </c>
    </row>
    <row r="443" spans="1:5" x14ac:dyDescent="0.35">
      <c r="A443" s="1" t="s">
        <v>691</v>
      </c>
      <c r="B443" s="1" t="s">
        <v>99</v>
      </c>
      <c r="C443" s="1" t="s">
        <v>31</v>
      </c>
      <c r="D443" s="1" t="str">
        <f>IF(MOD(MID(pesele__28[[#This Row],[PESEL]], 10, 1), 2) = 0, "k", "m")</f>
        <v>m</v>
      </c>
      <c r="E443" s="1" t="str">
        <f>MID(pesele__28[[#This Row],[PESEL]], 7, 3)</f>
        <v>015</v>
      </c>
    </row>
    <row r="444" spans="1:5" x14ac:dyDescent="0.35">
      <c r="A444" s="1" t="s">
        <v>692</v>
      </c>
      <c r="B444" s="1" t="s">
        <v>100</v>
      </c>
      <c r="C444" s="1" t="s">
        <v>101</v>
      </c>
      <c r="D444" s="1" t="str">
        <f>IF(MOD(MID(pesele__28[[#This Row],[PESEL]], 10, 1), 2) = 0, "k", "m")</f>
        <v>k</v>
      </c>
      <c r="E444" s="1" t="str">
        <f>MID(pesele__28[[#This Row],[PESEL]], 7, 3)</f>
        <v>015</v>
      </c>
    </row>
    <row r="445" spans="1:5" x14ac:dyDescent="0.35">
      <c r="A445" s="1" t="s">
        <v>633</v>
      </c>
      <c r="B445" s="1" t="s">
        <v>3</v>
      </c>
      <c r="C445" s="1" t="s">
        <v>4</v>
      </c>
      <c r="D445" s="1" t="str">
        <f>IF(MOD(MID(pesele__28[[#This Row],[PESEL]], 10, 1), 2) = 0, "k", "m")</f>
        <v>m</v>
      </c>
      <c r="E445" s="1" t="str">
        <f>MID(pesele__28[[#This Row],[PESEL]], 7, 3)</f>
        <v>014</v>
      </c>
    </row>
    <row r="446" spans="1:5" x14ac:dyDescent="0.35">
      <c r="A446" s="1" t="s">
        <v>720</v>
      </c>
      <c r="B446" s="1" t="s">
        <v>144</v>
      </c>
      <c r="C446" s="1" t="s">
        <v>145</v>
      </c>
      <c r="D446" s="1" t="str">
        <f>IF(MOD(MID(pesele__28[[#This Row],[PESEL]], 10, 1), 2) = 0, "k", "m")</f>
        <v>k</v>
      </c>
      <c r="E446" s="1" t="str">
        <f>MID(pesele__28[[#This Row],[PESEL]], 7, 3)</f>
        <v>014</v>
      </c>
    </row>
    <row r="447" spans="1:5" x14ac:dyDescent="0.35">
      <c r="A447" s="1" t="s">
        <v>726</v>
      </c>
      <c r="B447" s="1" t="s">
        <v>154</v>
      </c>
      <c r="C447" s="1" t="s">
        <v>155</v>
      </c>
      <c r="D447" s="1" t="str">
        <f>IF(MOD(MID(pesele__28[[#This Row],[PESEL]], 10, 1), 2) = 0, "k", "m")</f>
        <v>k</v>
      </c>
      <c r="E447" s="1" t="str">
        <f>MID(pesele__28[[#This Row],[PESEL]], 7, 3)</f>
        <v>014</v>
      </c>
    </row>
    <row r="448" spans="1:5" x14ac:dyDescent="0.35">
      <c r="A448" s="1" t="s">
        <v>732</v>
      </c>
      <c r="B448" s="1" t="s">
        <v>165</v>
      </c>
      <c r="C448" s="1" t="s">
        <v>166</v>
      </c>
      <c r="D448" s="1" t="str">
        <f>IF(MOD(MID(pesele__28[[#This Row],[PESEL]], 10, 1), 2) = 0, "k", "m")</f>
        <v>k</v>
      </c>
      <c r="E448" s="1" t="str">
        <f>MID(pesele__28[[#This Row],[PESEL]], 7, 3)</f>
        <v>014</v>
      </c>
    </row>
    <row r="449" spans="1:5" x14ac:dyDescent="0.35">
      <c r="A449" s="1" t="s">
        <v>764</v>
      </c>
      <c r="B449" s="1" t="s">
        <v>215</v>
      </c>
      <c r="C449" s="1" t="s">
        <v>216</v>
      </c>
      <c r="D449" s="1" t="str">
        <f>IF(MOD(MID(pesele__28[[#This Row],[PESEL]], 10, 1), 2) = 0, "k", "m")</f>
        <v>k</v>
      </c>
      <c r="E449" s="1" t="str">
        <f>MID(pesele__28[[#This Row],[PESEL]], 7, 3)</f>
        <v>014</v>
      </c>
    </row>
    <row r="450" spans="1:5" x14ac:dyDescent="0.35">
      <c r="A450" s="1" t="s">
        <v>769</v>
      </c>
      <c r="B450" s="1" t="s">
        <v>224</v>
      </c>
      <c r="C450" s="1" t="s">
        <v>214</v>
      </c>
      <c r="D450" s="1" t="str">
        <f>IF(MOD(MID(pesele__28[[#This Row],[PESEL]], 10, 1), 2) = 0, "k", "m")</f>
        <v>k</v>
      </c>
      <c r="E450" s="1" t="str">
        <f>MID(pesele__28[[#This Row],[PESEL]], 7, 3)</f>
        <v>014</v>
      </c>
    </row>
    <row r="451" spans="1:5" x14ac:dyDescent="0.35">
      <c r="A451" s="1" t="s">
        <v>770</v>
      </c>
      <c r="B451" s="1" t="s">
        <v>225</v>
      </c>
      <c r="C451" s="1" t="s">
        <v>121</v>
      </c>
      <c r="D451" s="1" t="str">
        <f>IF(MOD(MID(pesele__28[[#This Row],[PESEL]], 10, 1), 2) = 0, "k", "m")</f>
        <v>k</v>
      </c>
      <c r="E451" s="1" t="str">
        <f>MID(pesele__28[[#This Row],[PESEL]], 7, 3)</f>
        <v>014</v>
      </c>
    </row>
    <row r="452" spans="1:5" x14ac:dyDescent="0.35">
      <c r="A452" s="1" t="s">
        <v>894</v>
      </c>
      <c r="B452" s="1" t="s">
        <v>375</v>
      </c>
      <c r="C452" s="1" t="s">
        <v>236</v>
      </c>
      <c r="D452" s="1" t="str">
        <f>IF(MOD(MID(pesele__28[[#This Row],[PESEL]], 10, 1), 2) = 0, "k", "m")</f>
        <v>k</v>
      </c>
      <c r="E452" s="1" t="str">
        <f>MID(pesele__28[[#This Row],[PESEL]], 7, 3)</f>
        <v>014</v>
      </c>
    </row>
    <row r="453" spans="1:5" x14ac:dyDescent="0.35">
      <c r="A453" s="1" t="s">
        <v>943</v>
      </c>
      <c r="B453" s="1" t="s">
        <v>427</v>
      </c>
      <c r="C453" s="1" t="s">
        <v>121</v>
      </c>
      <c r="D453" s="1" t="str">
        <f>IF(MOD(MID(pesele__28[[#This Row],[PESEL]], 10, 1), 2) = 0, "k", "m")</f>
        <v>k</v>
      </c>
      <c r="E453" s="1" t="str">
        <f>MID(pesele__28[[#This Row],[PESEL]], 7, 3)</f>
        <v>014</v>
      </c>
    </row>
    <row r="454" spans="1:5" x14ac:dyDescent="0.35">
      <c r="A454" s="1" t="s">
        <v>945</v>
      </c>
      <c r="B454" s="1" t="s">
        <v>429</v>
      </c>
      <c r="C454" s="1" t="s">
        <v>58</v>
      </c>
      <c r="D454" s="1" t="str">
        <f>IF(MOD(MID(pesele__28[[#This Row],[PESEL]], 10, 1), 2) = 0, "k", "m")</f>
        <v>k</v>
      </c>
      <c r="E454" s="1" t="str">
        <f>MID(pesele__28[[#This Row],[PESEL]], 7, 3)</f>
        <v>014</v>
      </c>
    </row>
    <row r="455" spans="1:5" x14ac:dyDescent="0.35">
      <c r="A455" s="1" t="s">
        <v>1015</v>
      </c>
      <c r="B455" s="1" t="s">
        <v>513</v>
      </c>
      <c r="C455" s="1" t="s">
        <v>6</v>
      </c>
      <c r="D455" s="1" t="str">
        <f>IF(MOD(MID(pesele__28[[#This Row],[PESEL]], 10, 1), 2) = 0, "k", "m")</f>
        <v>m</v>
      </c>
      <c r="E455" s="1" t="str">
        <f>MID(pesele__28[[#This Row],[PESEL]], 7, 3)</f>
        <v>014</v>
      </c>
    </row>
    <row r="456" spans="1:5" x14ac:dyDescent="0.35">
      <c r="A456" s="1" t="s">
        <v>671</v>
      </c>
      <c r="B456" s="1" t="s">
        <v>71</v>
      </c>
      <c r="C456" s="1" t="s">
        <v>72</v>
      </c>
      <c r="D456" s="1" t="str">
        <f>IF(MOD(MID(pesele__28[[#This Row],[PESEL]], 10, 1), 2) = 0, "k", "m")</f>
        <v>k</v>
      </c>
      <c r="E456" s="1" t="str">
        <f>MID(pesele__28[[#This Row],[PESEL]], 7, 3)</f>
        <v>013</v>
      </c>
    </row>
    <row r="457" spans="1:5" x14ac:dyDescent="0.35">
      <c r="A457" s="1" t="s">
        <v>762</v>
      </c>
      <c r="B457" s="1" t="s">
        <v>212</v>
      </c>
      <c r="C457" s="1" t="s">
        <v>70</v>
      </c>
      <c r="D457" s="1" t="str">
        <f>IF(MOD(MID(pesele__28[[#This Row],[PESEL]], 10, 1), 2) = 0, "k", "m")</f>
        <v>m</v>
      </c>
      <c r="E457" s="1" t="str">
        <f>MID(pesele__28[[#This Row],[PESEL]], 7, 3)</f>
        <v>013</v>
      </c>
    </row>
    <row r="458" spans="1:5" x14ac:dyDescent="0.35">
      <c r="A458" s="1" t="s">
        <v>763</v>
      </c>
      <c r="B458" s="1" t="s">
        <v>213</v>
      </c>
      <c r="C458" s="1" t="s">
        <v>214</v>
      </c>
      <c r="D458" s="1" t="str">
        <f>IF(MOD(MID(pesele__28[[#This Row],[PESEL]], 10, 1), 2) = 0, "k", "m")</f>
        <v>k</v>
      </c>
      <c r="E458" s="1" t="str">
        <f>MID(pesele__28[[#This Row],[PESEL]], 7, 3)</f>
        <v>013</v>
      </c>
    </row>
    <row r="459" spans="1:5" x14ac:dyDescent="0.35">
      <c r="A459" s="1" t="s">
        <v>838</v>
      </c>
      <c r="B459" s="1" t="s">
        <v>313</v>
      </c>
      <c r="C459" s="1" t="s">
        <v>104</v>
      </c>
      <c r="D459" s="1" t="str">
        <f>IF(MOD(MID(pesele__28[[#This Row],[PESEL]], 10, 1), 2) = 0, "k", "m")</f>
        <v>m</v>
      </c>
      <c r="E459" s="1" t="str">
        <f>MID(pesele__28[[#This Row],[PESEL]], 7, 3)</f>
        <v>013</v>
      </c>
    </row>
    <row r="460" spans="1:5" x14ac:dyDescent="0.35">
      <c r="A460" s="1" t="s">
        <v>841</v>
      </c>
      <c r="B460" s="1" t="s">
        <v>315</v>
      </c>
      <c r="C460" s="1" t="s">
        <v>48</v>
      </c>
      <c r="D460" s="1" t="str">
        <f>IF(MOD(MID(pesele__28[[#This Row],[PESEL]], 10, 1), 2) = 0, "k", "m")</f>
        <v>m</v>
      </c>
      <c r="E460" s="1" t="str">
        <f>MID(pesele__28[[#This Row],[PESEL]], 7, 3)</f>
        <v>013</v>
      </c>
    </row>
    <row r="461" spans="1:5" x14ac:dyDescent="0.35">
      <c r="A461" s="1" t="s">
        <v>893</v>
      </c>
      <c r="B461" s="1" t="s">
        <v>374</v>
      </c>
      <c r="C461" s="1" t="s">
        <v>121</v>
      </c>
      <c r="D461" s="1" t="str">
        <f>IF(MOD(MID(pesele__28[[#This Row],[PESEL]], 10, 1), 2) = 0, "k", "m")</f>
        <v>k</v>
      </c>
      <c r="E461" s="1" t="str">
        <f>MID(pesele__28[[#This Row],[PESEL]], 7, 3)</f>
        <v>013</v>
      </c>
    </row>
    <row r="462" spans="1:5" x14ac:dyDescent="0.35">
      <c r="A462" s="1" t="s">
        <v>966</v>
      </c>
      <c r="B462" s="1" t="s">
        <v>450</v>
      </c>
      <c r="C462" s="1" t="s">
        <v>126</v>
      </c>
      <c r="D462" s="1" t="str">
        <f>IF(MOD(MID(pesele__28[[#This Row],[PESEL]], 10, 1), 2) = 0, "k", "m")</f>
        <v>m</v>
      </c>
      <c r="E462" s="1" t="str">
        <f>MID(pesele__28[[#This Row],[PESEL]], 7, 3)</f>
        <v>013</v>
      </c>
    </row>
    <row r="463" spans="1:5" x14ac:dyDescent="0.35">
      <c r="A463" s="1" t="s">
        <v>705</v>
      </c>
      <c r="B463" s="1" t="s">
        <v>120</v>
      </c>
      <c r="C463" s="1" t="s">
        <v>121</v>
      </c>
      <c r="D463" s="1" t="str">
        <f>IF(MOD(MID(pesele__28[[#This Row],[PESEL]], 10, 1), 2) = 0, "k", "m")</f>
        <v>k</v>
      </c>
      <c r="E463" s="1" t="str">
        <f>MID(pesele__28[[#This Row],[PESEL]], 7, 3)</f>
        <v>011</v>
      </c>
    </row>
    <row r="464" spans="1:5" x14ac:dyDescent="0.35">
      <c r="A464" s="1" t="s">
        <v>735</v>
      </c>
      <c r="B464" s="1" t="s">
        <v>171</v>
      </c>
      <c r="C464" s="1" t="s">
        <v>172</v>
      </c>
      <c r="D464" s="1" t="str">
        <f>IF(MOD(MID(pesele__28[[#This Row],[PESEL]], 10, 1), 2) = 0, "k", "m")</f>
        <v>k</v>
      </c>
      <c r="E464" s="1" t="str">
        <f>MID(pesele__28[[#This Row],[PESEL]], 7, 3)</f>
        <v>011</v>
      </c>
    </row>
    <row r="465" spans="1:5" x14ac:dyDescent="0.35">
      <c r="A465" s="1" t="s">
        <v>850</v>
      </c>
      <c r="B465" s="1" t="s">
        <v>324</v>
      </c>
      <c r="C465" s="1" t="s">
        <v>112</v>
      </c>
      <c r="D465" s="1" t="str">
        <f>IF(MOD(MID(pesele__28[[#This Row],[PESEL]], 10, 1), 2) = 0, "k", "m")</f>
        <v>k</v>
      </c>
      <c r="E465" s="1" t="str">
        <f>MID(pesele__28[[#This Row],[PESEL]], 7, 3)</f>
        <v>011</v>
      </c>
    </row>
    <row r="466" spans="1:5" x14ac:dyDescent="0.35">
      <c r="A466" s="1" t="s">
        <v>895</v>
      </c>
      <c r="B466" s="1" t="s">
        <v>376</v>
      </c>
      <c r="C466" s="1" t="s">
        <v>377</v>
      </c>
      <c r="D466" s="1" t="str">
        <f>IF(MOD(MID(pesele__28[[#This Row],[PESEL]], 10, 1), 2) = 0, "k", "m")</f>
        <v>m</v>
      </c>
      <c r="E466" s="1" t="str">
        <f>MID(pesele__28[[#This Row],[PESEL]], 7, 3)</f>
        <v>011</v>
      </c>
    </row>
    <row r="467" spans="1:5" x14ac:dyDescent="0.35">
      <c r="A467" s="1" t="s">
        <v>947</v>
      </c>
      <c r="B467" s="1" t="s">
        <v>431</v>
      </c>
      <c r="C467" s="1" t="s">
        <v>214</v>
      </c>
      <c r="D467" s="1" t="str">
        <f>IF(MOD(MID(pesele__28[[#This Row],[PESEL]], 10, 1), 2) = 0, "k", "m")</f>
        <v>k</v>
      </c>
      <c r="E467" s="1" t="str">
        <f>MID(pesele__28[[#This Row],[PESEL]], 7, 3)</f>
        <v>011</v>
      </c>
    </row>
    <row r="468" spans="1:5" x14ac:dyDescent="0.35">
      <c r="A468" s="1" t="s">
        <v>948</v>
      </c>
      <c r="B468" s="1" t="s">
        <v>129</v>
      </c>
      <c r="C468" s="1" t="s">
        <v>130</v>
      </c>
      <c r="D468" s="1" t="str">
        <f>IF(MOD(MID(pesele__28[[#This Row],[PESEL]], 10, 1), 2) = 0, "k", "m")</f>
        <v>m</v>
      </c>
      <c r="E468" s="1" t="str">
        <f>MID(pesele__28[[#This Row],[PESEL]], 7, 3)</f>
        <v>011</v>
      </c>
    </row>
    <row r="469" spans="1:5" x14ac:dyDescent="0.35">
      <c r="A469" s="1" t="s">
        <v>777</v>
      </c>
      <c r="B469" s="1" t="s">
        <v>233</v>
      </c>
      <c r="C469" s="1" t="s">
        <v>234</v>
      </c>
      <c r="D469" s="1" t="str">
        <f>IF(MOD(MID(pesele__28[[#This Row],[PESEL]], 10, 1), 2) = 0, "k", "m")</f>
        <v>m</v>
      </c>
      <c r="E469" s="1" t="str">
        <f>MID(pesele__28[[#This Row],[PESEL]], 7, 3)</f>
        <v>010</v>
      </c>
    </row>
    <row r="470" spans="1:5" x14ac:dyDescent="0.35">
      <c r="A470" s="1" t="s">
        <v>806</v>
      </c>
      <c r="B470" s="1" t="s">
        <v>271</v>
      </c>
      <c r="C470" s="1" t="s">
        <v>150</v>
      </c>
      <c r="D470" s="1" t="str">
        <f>IF(MOD(MID(pesele__28[[#This Row],[PESEL]], 10, 1), 2) = 0, "k", "m")</f>
        <v>k</v>
      </c>
      <c r="E470" s="1" t="str">
        <f>MID(pesele__28[[#This Row],[PESEL]], 7, 3)</f>
        <v>010</v>
      </c>
    </row>
    <row r="471" spans="1:5" x14ac:dyDescent="0.35">
      <c r="A471" s="1" t="s">
        <v>837</v>
      </c>
      <c r="B471" s="1" t="s">
        <v>312</v>
      </c>
      <c r="C471" s="1" t="s">
        <v>8</v>
      </c>
      <c r="D471" s="1" t="str">
        <f>IF(MOD(MID(pesele__28[[#This Row],[PESEL]], 10, 1), 2) = 0, "k", "m")</f>
        <v>m</v>
      </c>
      <c r="E471" s="1" t="str">
        <f>MID(pesele__28[[#This Row],[PESEL]], 7, 3)</f>
        <v>010</v>
      </c>
    </row>
    <row r="472" spans="1:5" x14ac:dyDescent="0.35">
      <c r="A472" s="1" t="s">
        <v>677</v>
      </c>
      <c r="B472" s="1" t="s">
        <v>80</v>
      </c>
      <c r="C472" s="1" t="s">
        <v>17</v>
      </c>
      <c r="D472" s="1" t="str">
        <f>IF(MOD(MID(pesele__28[[#This Row],[PESEL]], 10, 1), 2) = 0, "k", "m")</f>
        <v>m</v>
      </c>
      <c r="E472" s="1" t="str">
        <f>MID(pesele__28[[#This Row],[PESEL]], 7, 3)</f>
        <v>009</v>
      </c>
    </row>
    <row r="473" spans="1:5" x14ac:dyDescent="0.35">
      <c r="A473" s="1" t="s">
        <v>782</v>
      </c>
      <c r="B473" s="1" t="s">
        <v>240</v>
      </c>
      <c r="C473" s="1" t="s">
        <v>218</v>
      </c>
      <c r="D473" s="1" t="str">
        <f>IF(MOD(MID(pesele__28[[#This Row],[PESEL]], 10, 1), 2) = 0, "k", "m")</f>
        <v>k</v>
      </c>
      <c r="E473" s="1" t="str">
        <f>MID(pesele__28[[#This Row],[PESEL]], 7, 3)</f>
        <v>009</v>
      </c>
    </row>
    <row r="474" spans="1:5" x14ac:dyDescent="0.35">
      <c r="A474" s="1" t="s">
        <v>871</v>
      </c>
      <c r="B474" s="1" t="s">
        <v>62</v>
      </c>
      <c r="C474" s="1" t="s">
        <v>78</v>
      </c>
      <c r="D474" s="1" t="str">
        <f>IF(MOD(MID(pesele__28[[#This Row],[PESEL]], 10, 1), 2) = 0, "k", "m")</f>
        <v>m</v>
      </c>
      <c r="E474" s="1" t="str">
        <f>MID(pesele__28[[#This Row],[PESEL]], 7, 3)</f>
        <v>009</v>
      </c>
    </row>
    <row r="475" spans="1:5" x14ac:dyDescent="0.35">
      <c r="A475" s="1" t="s">
        <v>879</v>
      </c>
      <c r="B475" s="1" t="s">
        <v>357</v>
      </c>
      <c r="C475" s="1" t="s">
        <v>145</v>
      </c>
      <c r="D475" s="1" t="str">
        <f>IF(MOD(MID(pesele__28[[#This Row],[PESEL]], 10, 1), 2) = 0, "k", "m")</f>
        <v>k</v>
      </c>
      <c r="E475" s="1" t="str">
        <f>MID(pesele__28[[#This Row],[PESEL]], 7, 3)</f>
        <v>009</v>
      </c>
    </row>
    <row r="476" spans="1:5" x14ac:dyDescent="0.35">
      <c r="A476" s="1" t="s">
        <v>925</v>
      </c>
      <c r="B476" s="1" t="s">
        <v>411</v>
      </c>
      <c r="C476" s="1" t="s">
        <v>257</v>
      </c>
      <c r="D476" s="1" t="str">
        <f>IF(MOD(MID(pesele__28[[#This Row],[PESEL]], 10, 1), 2) = 0, "k", "m")</f>
        <v>k</v>
      </c>
      <c r="E476" s="1" t="str">
        <f>MID(pesele__28[[#This Row],[PESEL]], 7, 3)</f>
        <v>009</v>
      </c>
    </row>
    <row r="477" spans="1:5" x14ac:dyDescent="0.35">
      <c r="A477" s="1" t="s">
        <v>706</v>
      </c>
      <c r="B477" s="1" t="s">
        <v>122</v>
      </c>
      <c r="C477" s="1" t="s">
        <v>14</v>
      </c>
      <c r="D477" s="1" t="str">
        <f>IF(MOD(MID(pesele__28[[#This Row],[PESEL]], 10, 1), 2) = 0, "k", "m")</f>
        <v>m</v>
      </c>
      <c r="E477" s="1" t="str">
        <f>MID(pesele__28[[#This Row],[PESEL]], 7, 3)</f>
        <v>008</v>
      </c>
    </row>
    <row r="478" spans="1:5" x14ac:dyDescent="0.35">
      <c r="A478" s="1" t="s">
        <v>729</v>
      </c>
      <c r="B478" s="1" t="s">
        <v>159</v>
      </c>
      <c r="C478" s="1" t="s">
        <v>160</v>
      </c>
      <c r="D478" s="1" t="str">
        <f>IF(MOD(MID(pesele__28[[#This Row],[PESEL]], 10, 1), 2) = 0, "k", "m")</f>
        <v>m</v>
      </c>
      <c r="E478" s="1" t="str">
        <f>MID(pesele__28[[#This Row],[PESEL]], 7, 3)</f>
        <v>008</v>
      </c>
    </row>
    <row r="479" spans="1:5" x14ac:dyDescent="0.35">
      <c r="A479" s="1" t="s">
        <v>767</v>
      </c>
      <c r="B479" s="1" t="s">
        <v>220</v>
      </c>
      <c r="C479" s="1" t="s">
        <v>221</v>
      </c>
      <c r="D479" s="1" t="str">
        <f>IF(MOD(MID(pesele__28[[#This Row],[PESEL]], 10, 1), 2) = 0, "k", "m")</f>
        <v>m</v>
      </c>
      <c r="E479" s="1" t="str">
        <f>MID(pesele__28[[#This Row],[PESEL]], 7, 3)</f>
        <v>008</v>
      </c>
    </row>
    <row r="480" spans="1:5" x14ac:dyDescent="0.35">
      <c r="A480" s="1" t="s">
        <v>1044</v>
      </c>
      <c r="B480" s="1" t="s">
        <v>545</v>
      </c>
      <c r="C480" s="1" t="s">
        <v>273</v>
      </c>
      <c r="D480" s="1" t="str">
        <f>IF(MOD(MID(pesele__28[[#This Row],[PESEL]], 10, 1), 2) = 0, "k", "m")</f>
        <v>k</v>
      </c>
      <c r="E480" s="1" t="str">
        <f>MID(pesele__28[[#This Row],[PESEL]], 7, 3)</f>
        <v>008</v>
      </c>
    </row>
    <row r="481" spans="1:5" x14ac:dyDescent="0.35">
      <c r="A481" s="1" t="s">
        <v>690</v>
      </c>
      <c r="B481" s="1" t="s">
        <v>97</v>
      </c>
      <c r="C481" s="1" t="s">
        <v>98</v>
      </c>
      <c r="D481" s="1" t="str">
        <f>IF(MOD(MID(pesele__28[[#This Row],[PESEL]], 10, 1), 2) = 0, "k", "m")</f>
        <v>m</v>
      </c>
      <c r="E481" s="1" t="str">
        <f>MID(pesele__28[[#This Row],[PESEL]], 7, 3)</f>
        <v>007</v>
      </c>
    </row>
    <row r="482" spans="1:5" x14ac:dyDescent="0.35">
      <c r="A482" s="1" t="s">
        <v>766</v>
      </c>
      <c r="B482" s="1" t="s">
        <v>219</v>
      </c>
      <c r="C482" s="1" t="s">
        <v>58</v>
      </c>
      <c r="D482" s="1" t="str">
        <f>IF(MOD(MID(pesele__28[[#This Row],[PESEL]], 10, 1), 2) = 0, "k", "m")</f>
        <v>k</v>
      </c>
      <c r="E482" s="1" t="str">
        <f>MID(pesele__28[[#This Row],[PESEL]], 7, 3)</f>
        <v>007</v>
      </c>
    </row>
    <row r="483" spans="1:5" x14ac:dyDescent="0.35">
      <c r="A483" s="1" t="s">
        <v>840</v>
      </c>
      <c r="B483" s="1" t="s">
        <v>314</v>
      </c>
      <c r="C483" s="1" t="s">
        <v>12</v>
      </c>
      <c r="D483" s="1" t="str">
        <f>IF(MOD(MID(pesele__28[[#This Row],[PESEL]], 10, 1), 2) = 0, "k", "m")</f>
        <v>m</v>
      </c>
      <c r="E483" s="1" t="str">
        <f>MID(pesele__28[[#This Row],[PESEL]], 7, 3)</f>
        <v>007</v>
      </c>
    </row>
    <row r="484" spans="1:5" x14ac:dyDescent="0.35">
      <c r="A484" s="1" t="s">
        <v>686</v>
      </c>
      <c r="B484" s="1" t="s">
        <v>92</v>
      </c>
      <c r="C484" s="1" t="s">
        <v>93</v>
      </c>
      <c r="D484" s="1" t="str">
        <f>IF(MOD(MID(pesele__28[[#This Row],[PESEL]], 10, 1), 2) = 0, "k", "m")</f>
        <v>k</v>
      </c>
      <c r="E484" s="1" t="str">
        <f>MID(pesele__28[[#This Row],[PESEL]], 7, 3)</f>
        <v>006</v>
      </c>
    </row>
    <row r="485" spans="1:5" x14ac:dyDescent="0.35">
      <c r="A485" s="1" t="s">
        <v>765</v>
      </c>
      <c r="B485" s="1" t="s">
        <v>217</v>
      </c>
      <c r="C485" s="1" t="s">
        <v>218</v>
      </c>
      <c r="D485" s="1" t="str">
        <f>IF(MOD(MID(pesele__28[[#This Row],[PESEL]], 10, 1), 2) = 0, "k", "m")</f>
        <v>k</v>
      </c>
      <c r="E485" s="1" t="str">
        <f>MID(pesele__28[[#This Row],[PESEL]], 7, 3)</f>
        <v>006</v>
      </c>
    </row>
    <row r="486" spans="1:5" x14ac:dyDescent="0.35">
      <c r="A486" s="1" t="s">
        <v>844</v>
      </c>
      <c r="B486" s="1" t="s">
        <v>318</v>
      </c>
      <c r="C486" s="1" t="s">
        <v>26</v>
      </c>
      <c r="D486" s="1" t="str">
        <f>IF(MOD(MID(pesele__28[[#This Row],[PESEL]], 10, 1), 2) = 0, "k", "m")</f>
        <v>m</v>
      </c>
      <c r="E486" s="1" t="str">
        <f>MID(pesele__28[[#This Row],[PESEL]], 7, 3)</f>
        <v>006</v>
      </c>
    </row>
    <row r="487" spans="1:5" x14ac:dyDescent="0.35">
      <c r="A487" s="1" t="s">
        <v>679</v>
      </c>
      <c r="B487" s="1" t="s">
        <v>83</v>
      </c>
      <c r="C487" s="1" t="s">
        <v>84</v>
      </c>
      <c r="D487" s="1" t="str">
        <f>IF(MOD(MID(pesele__28[[#This Row],[PESEL]], 10, 1), 2) = 0, "k", "m")</f>
        <v>k</v>
      </c>
      <c r="E487" s="1" t="str">
        <f>MID(pesele__28[[#This Row],[PESEL]], 7, 3)</f>
        <v>005</v>
      </c>
    </row>
    <row r="488" spans="1:5" x14ac:dyDescent="0.35">
      <c r="A488" s="1" t="s">
        <v>795</v>
      </c>
      <c r="B488" s="1" t="s">
        <v>258</v>
      </c>
      <c r="C488" s="1" t="s">
        <v>185</v>
      </c>
      <c r="D488" s="1" t="str">
        <f>IF(MOD(MID(pesele__28[[#This Row],[PESEL]], 10, 1), 2) = 0, "k", "m")</f>
        <v>k</v>
      </c>
      <c r="E488" s="1" t="str">
        <f>MID(pesele__28[[#This Row],[PESEL]], 7, 3)</f>
        <v>005</v>
      </c>
    </row>
    <row r="489" spans="1:5" x14ac:dyDescent="0.35">
      <c r="A489" s="1" t="s">
        <v>873</v>
      </c>
      <c r="B489" s="1" t="s">
        <v>350</v>
      </c>
      <c r="C489" s="1" t="s">
        <v>104</v>
      </c>
      <c r="D489" s="1" t="str">
        <f>IF(MOD(MID(pesele__28[[#This Row],[PESEL]], 10, 1), 2) = 0, "k", "m")</f>
        <v>m</v>
      </c>
      <c r="E489" s="1" t="str">
        <f>MID(pesele__28[[#This Row],[PESEL]], 7, 3)</f>
        <v>005</v>
      </c>
    </row>
    <row r="490" spans="1:5" x14ac:dyDescent="0.35">
      <c r="A490" s="1" t="s">
        <v>926</v>
      </c>
      <c r="B490" s="1" t="s">
        <v>169</v>
      </c>
      <c r="C490" s="1" t="s">
        <v>51</v>
      </c>
      <c r="D490" s="1" t="str">
        <f>IF(MOD(MID(pesele__28[[#This Row],[PESEL]], 10, 1), 2) = 0, "k", "m")</f>
        <v>k</v>
      </c>
      <c r="E490" s="1" t="str">
        <f>MID(pesele__28[[#This Row],[PESEL]], 7, 3)</f>
        <v>005</v>
      </c>
    </row>
    <row r="491" spans="1:5" x14ac:dyDescent="0.35">
      <c r="A491" s="1" t="s">
        <v>709</v>
      </c>
      <c r="B491" s="1" t="s">
        <v>127</v>
      </c>
      <c r="C491" s="1" t="s">
        <v>128</v>
      </c>
      <c r="D491" s="1" t="str">
        <f>IF(MOD(MID(pesele__28[[#This Row],[PESEL]], 10, 1), 2) = 0, "k", "m")</f>
        <v>m</v>
      </c>
      <c r="E491" s="1" t="str">
        <f>MID(pesele__28[[#This Row],[PESEL]], 7, 3)</f>
        <v>004</v>
      </c>
    </row>
    <row r="492" spans="1:5" x14ac:dyDescent="0.35">
      <c r="A492" s="1" t="s">
        <v>778</v>
      </c>
      <c r="B492" s="1" t="s">
        <v>235</v>
      </c>
      <c r="C492" s="1" t="s">
        <v>236</v>
      </c>
      <c r="D492" s="1" t="str">
        <f>IF(MOD(MID(pesele__28[[#This Row],[PESEL]], 10, 1), 2) = 0, "k", "m")</f>
        <v>k</v>
      </c>
      <c r="E492" s="1" t="str">
        <f>MID(pesele__28[[#This Row],[PESEL]], 7, 3)</f>
        <v>004</v>
      </c>
    </row>
    <row r="493" spans="1:5" x14ac:dyDescent="0.35">
      <c r="A493" s="1" t="s">
        <v>836</v>
      </c>
      <c r="B493" s="1" t="s">
        <v>311</v>
      </c>
      <c r="C493" s="1" t="s">
        <v>26</v>
      </c>
      <c r="D493" s="1" t="str">
        <f>IF(MOD(MID(pesele__28[[#This Row],[PESEL]], 10, 1), 2) = 0, "k", "m")</f>
        <v>m</v>
      </c>
      <c r="E493" s="1" t="str">
        <f>MID(pesele__28[[#This Row],[PESEL]], 7, 3)</f>
        <v>003</v>
      </c>
    </row>
    <row r="494" spans="1:5" x14ac:dyDescent="0.35">
      <c r="A494" s="1" t="s">
        <v>779</v>
      </c>
      <c r="B494" s="1" t="s">
        <v>237</v>
      </c>
      <c r="C494" s="1" t="s">
        <v>44</v>
      </c>
      <c r="D494" s="1" t="str">
        <f>IF(MOD(MID(pesele__28[[#This Row],[PESEL]], 10, 1), 2) = 0, "k", "m")</f>
        <v>k</v>
      </c>
      <c r="E494" s="1" t="str">
        <f>MID(pesele__28[[#This Row],[PESEL]], 7, 3)</f>
        <v>001</v>
      </c>
    </row>
    <row r="495" spans="1:5" x14ac:dyDescent="0.35">
      <c r="A495" s="1" t="s">
        <v>683</v>
      </c>
      <c r="B495" s="1" t="s">
        <v>88</v>
      </c>
      <c r="C495" s="1" t="s">
        <v>37</v>
      </c>
      <c r="D495" s="1" t="str">
        <f>IF(MOD(MID(pesele__28[[#This Row],[PESEL]], 10, 1), 2) = 0, "k", "m")</f>
        <v>k</v>
      </c>
      <c r="E495" s="1" t="str">
        <f>MID(pesele__28[[#This Row],[PESEL]], 7, 3)</f>
        <v>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F0D2-B11E-4C67-85D7-375688E36E1E}">
  <dimension ref="A1:F495"/>
  <sheetViews>
    <sheetView workbookViewId="0">
      <selection activeCell="A79" sqref="A79:C396"/>
    </sheetView>
  </sheetViews>
  <sheetFormatPr defaultRowHeight="14.5" x14ac:dyDescent="0.35"/>
  <cols>
    <col min="1" max="1" width="11.81640625" bestFit="1" customWidth="1"/>
    <col min="2" max="2" width="13.90625" bestFit="1" customWidth="1"/>
    <col min="3" max="3" width="11.26953125" bestFit="1" customWidth="1"/>
    <col min="5" max="5" width="25" customWidth="1"/>
    <col min="6" max="6" width="17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1127</v>
      </c>
      <c r="E1" t="s">
        <v>1130</v>
      </c>
      <c r="F1" t="s">
        <v>1129</v>
      </c>
    </row>
    <row r="2" spans="1:6" hidden="1" x14ac:dyDescent="0.35">
      <c r="A2" s="1" t="s">
        <v>633</v>
      </c>
      <c r="B2" s="1" t="s">
        <v>3</v>
      </c>
      <c r="C2" s="1" t="s">
        <v>4</v>
      </c>
      <c r="D2" s="1" t="str">
        <f>IF(MOD(MID(pesele__27[[#This Row],[PESEL]], 10, 1), 2) = 0, "k", "m")</f>
        <v>m</v>
      </c>
      <c r="E2" s="1" t="str">
        <f>CONCATENATE(pesele__27[[#This Row],[Nazwisko]],pesele__27[[#This Row],[Imie]])</f>
        <v>MicunKrzysztof</v>
      </c>
      <c r="F2" s="1">
        <f>COUNTIF($E$2:$E$495, pesele__27[[#This Row],[nazwisko i imie]])</f>
        <v>1</v>
      </c>
    </row>
    <row r="3" spans="1:6" hidden="1" x14ac:dyDescent="0.35">
      <c r="A3" s="1" t="s">
        <v>634</v>
      </c>
      <c r="B3" s="1" t="s">
        <v>5</v>
      </c>
      <c r="C3" s="1" t="s">
        <v>6</v>
      </c>
      <c r="D3" s="1" t="str">
        <f>IF(MOD(MID(pesele__27[[#This Row],[PESEL]], 10, 1), 2) = 0, "k", "m")</f>
        <v>m</v>
      </c>
      <c r="E3" s="1" t="str">
        <f>CONCATENATE(pesele__27[[#This Row],[Nazwisko]],pesele__27[[#This Row],[Imie]])</f>
        <v>JablonskiNikodem</v>
      </c>
      <c r="F3" s="1">
        <f>COUNTIF($E$2:$E$495, pesele__27[[#This Row],[nazwisko i imie]])</f>
        <v>1</v>
      </c>
    </row>
    <row r="4" spans="1:6" hidden="1" x14ac:dyDescent="0.35">
      <c r="A4" s="1" t="s">
        <v>635</v>
      </c>
      <c r="B4" s="1" t="s">
        <v>7</v>
      </c>
      <c r="C4" s="1" t="s">
        <v>8</v>
      </c>
      <c r="D4" s="1" t="str">
        <f>IF(MOD(MID(pesele__27[[#This Row],[PESEL]], 10, 1), 2) = 0, "k", "m")</f>
        <v>m</v>
      </c>
      <c r="E4" s="1" t="str">
        <f>CONCATENATE(pesele__27[[#This Row],[Nazwisko]],pesele__27[[#This Row],[Imie]])</f>
        <v>LeoniukMarcel</v>
      </c>
      <c r="F4" s="1">
        <f>COUNTIF($E$2:$E$495, pesele__27[[#This Row],[nazwisko i imie]])</f>
        <v>1</v>
      </c>
    </row>
    <row r="5" spans="1:6" hidden="1" x14ac:dyDescent="0.35">
      <c r="A5" s="1" t="s">
        <v>636</v>
      </c>
      <c r="B5" s="1" t="s">
        <v>9</v>
      </c>
      <c r="C5" s="1" t="s">
        <v>10</v>
      </c>
      <c r="D5" s="1" t="str">
        <f>IF(MOD(MID(pesele__27[[#This Row],[PESEL]], 10, 1), 2) = 0, "k", "m")</f>
        <v>m</v>
      </c>
      <c r="E5" s="1" t="str">
        <f>CONCATENATE(pesele__27[[#This Row],[Nazwisko]],pesele__27[[#This Row],[Imie]])</f>
        <v>KurasikMarcin</v>
      </c>
      <c r="F5" s="1">
        <f>COUNTIF($E$2:$E$495, pesele__27[[#This Row],[nazwisko i imie]])</f>
        <v>1</v>
      </c>
    </row>
    <row r="6" spans="1:6" hidden="1" x14ac:dyDescent="0.35">
      <c r="A6" s="1" t="s">
        <v>637</v>
      </c>
      <c r="B6" s="1" t="s">
        <v>11</v>
      </c>
      <c r="C6" s="1" t="s">
        <v>12</v>
      </c>
      <c r="D6" s="1" t="str">
        <f>IF(MOD(MID(pesele__27[[#This Row],[PESEL]], 10, 1), 2) = 0, "k", "m")</f>
        <v>m</v>
      </c>
      <c r="E6" s="1" t="str">
        <f>CONCATENATE(pesele__27[[#This Row],[Nazwisko]],pesele__27[[#This Row],[Imie]])</f>
        <v>KrynickiMateusz</v>
      </c>
      <c r="F6" s="1">
        <f>COUNTIF($E$2:$E$495, pesele__27[[#This Row],[nazwisko i imie]])</f>
        <v>1</v>
      </c>
    </row>
    <row r="7" spans="1:6" hidden="1" x14ac:dyDescent="0.35">
      <c r="A7" s="1" t="s">
        <v>638</v>
      </c>
      <c r="B7" s="1" t="s">
        <v>13</v>
      </c>
      <c r="C7" s="1" t="s">
        <v>14</v>
      </c>
      <c r="D7" s="1" t="str">
        <f>IF(MOD(MID(pesele__27[[#This Row],[PESEL]], 10, 1), 2) = 0, "k", "m")</f>
        <v>m</v>
      </c>
      <c r="E7" s="1" t="str">
        <f>CONCATENATE(pesele__27[[#This Row],[Nazwisko]],pesele__27[[#This Row],[Imie]])</f>
        <v>GibasPatryk</v>
      </c>
      <c r="F7" s="1">
        <f>COUNTIF($E$2:$E$495, pesele__27[[#This Row],[nazwisko i imie]])</f>
        <v>1</v>
      </c>
    </row>
    <row r="8" spans="1:6" hidden="1" x14ac:dyDescent="0.35">
      <c r="A8" s="1" t="s">
        <v>639</v>
      </c>
      <c r="B8" s="1" t="s">
        <v>15</v>
      </c>
      <c r="C8" s="1" t="s">
        <v>6</v>
      </c>
      <c r="D8" s="1" t="str">
        <f>IF(MOD(MID(pesele__27[[#This Row],[PESEL]], 10, 1), 2) = 0, "k", "m")</f>
        <v>m</v>
      </c>
      <c r="E8" s="1" t="str">
        <f>CONCATENATE(pesele__27[[#This Row],[Nazwisko]],pesele__27[[#This Row],[Imie]])</f>
        <v>JamaNikodem</v>
      </c>
      <c r="F8" s="1">
        <f>COUNTIF($E$2:$E$495, pesele__27[[#This Row],[nazwisko i imie]])</f>
        <v>1</v>
      </c>
    </row>
    <row r="9" spans="1:6" hidden="1" x14ac:dyDescent="0.35">
      <c r="A9" s="1" t="s">
        <v>640</v>
      </c>
      <c r="B9" s="1" t="s">
        <v>16</v>
      </c>
      <c r="C9" s="1" t="s">
        <v>17</v>
      </c>
      <c r="D9" s="1" t="str">
        <f>IF(MOD(MID(pesele__27[[#This Row],[PESEL]], 10, 1), 2) = 0, "k", "m")</f>
        <v>m</v>
      </c>
      <c r="E9" s="1" t="str">
        <f>CONCATENATE(pesele__27[[#This Row],[Nazwisko]],pesele__27[[#This Row],[Imie]])</f>
        <v>ChojnackiJacek</v>
      </c>
      <c r="F9" s="1">
        <f>COUNTIF($E$2:$E$495, pesele__27[[#This Row],[nazwisko i imie]])</f>
        <v>1</v>
      </c>
    </row>
    <row r="10" spans="1:6" hidden="1" x14ac:dyDescent="0.35">
      <c r="A10" s="1" t="s">
        <v>641</v>
      </c>
      <c r="B10" s="1" t="s">
        <v>18</v>
      </c>
      <c r="C10" s="1" t="s">
        <v>19</v>
      </c>
      <c r="D10" s="1" t="str">
        <f>IF(MOD(MID(pesele__27[[#This Row],[PESEL]], 10, 1), 2) = 0, "k", "m")</f>
        <v>m</v>
      </c>
      <c r="E10" s="1" t="str">
        <f>CONCATENATE(pesele__27[[#This Row],[Nazwisko]],pesele__27[[#This Row],[Imie]])</f>
        <v>TomczykBruno</v>
      </c>
      <c r="F10" s="1">
        <f>COUNTIF($E$2:$E$495, pesele__27[[#This Row],[nazwisko i imie]])</f>
        <v>1</v>
      </c>
    </row>
    <row r="11" spans="1:6" hidden="1" x14ac:dyDescent="0.35">
      <c r="A11" s="1" t="s">
        <v>642</v>
      </c>
      <c r="B11" s="1" t="s">
        <v>20</v>
      </c>
      <c r="C11" s="1" t="s">
        <v>21</v>
      </c>
      <c r="D11" s="1" t="str">
        <f>IF(MOD(MID(pesele__27[[#This Row],[PESEL]], 10, 1), 2) = 0, "k", "m")</f>
        <v>m</v>
      </c>
      <c r="E11" s="1" t="str">
        <f>CONCATENATE(pesele__27[[#This Row],[Nazwisko]],pesele__27[[#This Row],[Imie]])</f>
        <v>WojciechowskiAlojzy</v>
      </c>
      <c r="F11" s="1">
        <f>COUNTIF($E$2:$E$495, pesele__27[[#This Row],[nazwisko i imie]])</f>
        <v>1</v>
      </c>
    </row>
    <row r="12" spans="1:6" hidden="1" x14ac:dyDescent="0.35">
      <c r="A12" s="1" t="s">
        <v>643</v>
      </c>
      <c r="B12" s="1" t="s">
        <v>22</v>
      </c>
      <c r="C12" s="1" t="s">
        <v>14</v>
      </c>
      <c r="D12" s="1" t="str">
        <f>IF(MOD(MID(pesele__27[[#This Row],[PESEL]], 10, 1), 2) = 0, "k", "m")</f>
        <v>m</v>
      </c>
      <c r="E12" s="1" t="str">
        <f>CONCATENATE(pesele__27[[#This Row],[Nazwisko]],pesele__27[[#This Row],[Imie]])</f>
        <v>GlacPatryk</v>
      </c>
      <c r="F12" s="1">
        <f>COUNTIF($E$2:$E$495, pesele__27[[#This Row],[nazwisko i imie]])</f>
        <v>1</v>
      </c>
    </row>
    <row r="13" spans="1:6" hidden="1" x14ac:dyDescent="0.35">
      <c r="A13" s="1" t="s">
        <v>644</v>
      </c>
      <c r="B13" s="1" t="s">
        <v>23</v>
      </c>
      <c r="C13" s="1" t="s">
        <v>24</v>
      </c>
      <c r="D13" s="1" t="str">
        <f>IF(MOD(MID(pesele__27[[#This Row],[PESEL]], 10, 1), 2) = 0, "k", "m")</f>
        <v>m</v>
      </c>
      <c r="E13" s="1" t="str">
        <f>CONCATENATE(pesele__27[[#This Row],[Nazwisko]],pesele__27[[#This Row],[Imie]])</f>
        <v>LewitaMaksymilian</v>
      </c>
      <c r="F13" s="1">
        <f>COUNTIF($E$2:$E$495, pesele__27[[#This Row],[nazwisko i imie]])</f>
        <v>1</v>
      </c>
    </row>
    <row r="14" spans="1:6" hidden="1" x14ac:dyDescent="0.35">
      <c r="A14" s="1" t="s">
        <v>645</v>
      </c>
      <c r="B14" s="1" t="s">
        <v>25</v>
      </c>
      <c r="C14" s="1" t="s">
        <v>26</v>
      </c>
      <c r="D14" s="1" t="str">
        <f>IF(MOD(MID(pesele__27[[#This Row],[PESEL]], 10, 1), 2) = 0, "k", "m")</f>
        <v>m</v>
      </c>
      <c r="E14" s="1" t="str">
        <f>CONCATENATE(pesele__27[[#This Row],[Nazwisko]],pesele__27[[#This Row],[Imie]])</f>
        <v>LutczykMaciej</v>
      </c>
      <c r="F14" s="1">
        <f>COUNTIF($E$2:$E$495, pesele__27[[#This Row],[nazwisko i imie]])</f>
        <v>1</v>
      </c>
    </row>
    <row r="15" spans="1:6" hidden="1" x14ac:dyDescent="0.35">
      <c r="A15" s="1" t="s">
        <v>646</v>
      </c>
      <c r="B15" s="1" t="s">
        <v>27</v>
      </c>
      <c r="C15" s="1" t="s">
        <v>26</v>
      </c>
      <c r="D15" s="1" t="str">
        <f>IF(MOD(MID(pesele__27[[#This Row],[PESEL]], 10, 1), 2) = 0, "k", "m")</f>
        <v>m</v>
      </c>
      <c r="E15" s="1" t="str">
        <f>CONCATENATE(pesele__27[[#This Row],[Nazwisko]],pesele__27[[#This Row],[Imie]])</f>
        <v>LaskowskiMaciej</v>
      </c>
      <c r="F15" s="1">
        <f>COUNTIF($E$2:$E$495, pesele__27[[#This Row],[nazwisko i imie]])</f>
        <v>1</v>
      </c>
    </row>
    <row r="16" spans="1:6" hidden="1" x14ac:dyDescent="0.35">
      <c r="A16" s="1" t="s">
        <v>647</v>
      </c>
      <c r="B16" s="1" t="s">
        <v>28</v>
      </c>
      <c r="C16" s="1" t="s">
        <v>29</v>
      </c>
      <c r="D16" s="1" t="str">
        <f>IF(MOD(MID(pesele__27[[#This Row],[PESEL]], 10, 1), 2) = 0, "k", "m")</f>
        <v>m</v>
      </c>
      <c r="E16" s="1" t="str">
        <f>CONCATENATE(pesele__27[[#This Row],[Nazwisko]],pesele__27[[#This Row],[Imie]])</f>
        <v>WolskiAleksander</v>
      </c>
      <c r="F16" s="1">
        <f>COUNTIF($E$2:$E$495, pesele__27[[#This Row],[nazwisko i imie]])</f>
        <v>1</v>
      </c>
    </row>
    <row r="17" spans="1:6" hidden="1" x14ac:dyDescent="0.35">
      <c r="A17" s="1" t="s">
        <v>648</v>
      </c>
      <c r="B17" s="1" t="s">
        <v>30</v>
      </c>
      <c r="C17" s="1" t="s">
        <v>31</v>
      </c>
      <c r="D17" s="1" t="str">
        <f>IF(MOD(MID(pesele__27[[#This Row],[PESEL]], 10, 1), 2) = 0, "k", "m")</f>
        <v>m</v>
      </c>
      <c r="E17" s="1" t="str">
        <f>CONCATENATE(pesele__27[[#This Row],[Nazwisko]],pesele__27[[#This Row],[Imie]])</f>
        <v>DabrowaSzymon</v>
      </c>
      <c r="F17" s="1">
        <f>COUNTIF($E$2:$E$495, pesele__27[[#This Row],[nazwisko i imie]])</f>
        <v>1</v>
      </c>
    </row>
    <row r="18" spans="1:6" hidden="1" x14ac:dyDescent="0.35">
      <c r="A18" s="1" t="s">
        <v>649</v>
      </c>
      <c r="B18" s="1" t="s">
        <v>32</v>
      </c>
      <c r="C18" s="1" t="s">
        <v>33</v>
      </c>
      <c r="D18" s="1" t="str">
        <f>IF(MOD(MID(pesele__27[[#This Row],[PESEL]], 10, 1), 2) = 0, "k", "m")</f>
        <v>m</v>
      </c>
      <c r="E18" s="1" t="str">
        <f>CONCATENATE(pesele__27[[#This Row],[Nazwisko]],pesele__27[[#This Row],[Imie]])</f>
        <v>IwanowskiOlaf</v>
      </c>
      <c r="F18" s="1">
        <f>COUNTIF($E$2:$E$495, pesele__27[[#This Row],[nazwisko i imie]])</f>
        <v>1</v>
      </c>
    </row>
    <row r="19" spans="1:6" hidden="1" x14ac:dyDescent="0.35">
      <c r="A19" s="1" t="s">
        <v>650</v>
      </c>
      <c r="B19" s="1" t="s">
        <v>34</v>
      </c>
      <c r="C19" s="1" t="s">
        <v>35</v>
      </c>
      <c r="D19" s="1" t="str">
        <f>IF(MOD(MID(pesele__27[[#This Row],[PESEL]], 10, 1), 2) = 0, "k", "m")</f>
        <v>m</v>
      </c>
      <c r="E19" s="1" t="str">
        <f>CONCATENATE(pesele__27[[#This Row],[Nazwisko]],pesele__27[[#This Row],[Imie]])</f>
        <v>ArendtWojciech</v>
      </c>
      <c r="F19" s="1">
        <f>COUNTIF($E$2:$E$495, pesele__27[[#This Row],[nazwisko i imie]])</f>
        <v>1</v>
      </c>
    </row>
    <row r="20" spans="1:6" hidden="1" x14ac:dyDescent="0.35">
      <c r="A20" s="1" t="s">
        <v>651</v>
      </c>
      <c r="B20" s="1" t="s">
        <v>36</v>
      </c>
      <c r="C20" s="1" t="s">
        <v>37</v>
      </c>
      <c r="D20" s="1" t="str">
        <f>IF(MOD(MID(pesele__27[[#This Row],[PESEL]], 10, 1), 2) = 0, "k", "m")</f>
        <v>k</v>
      </c>
      <c r="E20" s="1" t="str">
        <f>CONCATENATE(pesele__27[[#This Row],[Nazwisko]],pesele__27[[#This Row],[Imie]])</f>
        <v>WieczerzakAmelia</v>
      </c>
      <c r="F20" s="1">
        <f>COUNTIF($E$2:$E$495, pesele__27[[#This Row],[nazwisko i imie]])</f>
        <v>1</v>
      </c>
    </row>
    <row r="21" spans="1:6" hidden="1" x14ac:dyDescent="0.35">
      <c r="A21" s="1" t="s">
        <v>652</v>
      </c>
      <c r="B21" s="1" t="s">
        <v>38</v>
      </c>
      <c r="C21" s="1" t="s">
        <v>6</v>
      </c>
      <c r="D21" s="1" t="str">
        <f>IF(MOD(MID(pesele__27[[#This Row],[PESEL]], 10, 1), 2) = 0, "k", "m")</f>
        <v>m</v>
      </c>
      <c r="E21" s="1" t="str">
        <f>CONCATENATE(pesele__27[[#This Row],[Nazwisko]],pesele__27[[#This Row],[Imie]])</f>
        <v>JakudczykNikodem</v>
      </c>
      <c r="F21" s="1">
        <f>COUNTIF($E$2:$E$495, pesele__27[[#This Row],[nazwisko i imie]])</f>
        <v>1</v>
      </c>
    </row>
    <row r="22" spans="1:6" hidden="1" x14ac:dyDescent="0.35">
      <c r="A22" s="1" t="s">
        <v>653</v>
      </c>
      <c r="B22" s="1" t="s">
        <v>39</v>
      </c>
      <c r="C22" s="1" t="s">
        <v>40</v>
      </c>
      <c r="D22" s="1" t="str">
        <f>IF(MOD(MID(pesele__27[[#This Row],[PESEL]], 10, 1), 2) = 0, "k", "m")</f>
        <v>m</v>
      </c>
      <c r="E22" s="1" t="str">
        <f>CONCATENATE(pesele__27[[#This Row],[Nazwisko]],pesele__27[[#This Row],[Imie]])</f>
        <v>GryniewiczOliwier</v>
      </c>
      <c r="F22" s="1">
        <f>COUNTIF($E$2:$E$495, pesele__27[[#This Row],[nazwisko i imie]])</f>
        <v>1</v>
      </c>
    </row>
    <row r="23" spans="1:6" hidden="1" x14ac:dyDescent="0.35">
      <c r="A23" s="1" t="s">
        <v>654</v>
      </c>
      <c r="B23" s="1" t="s">
        <v>41</v>
      </c>
      <c r="C23" s="1" t="s">
        <v>42</v>
      </c>
      <c r="D23" s="1" t="str">
        <f>IF(MOD(MID(pesele__27[[#This Row],[PESEL]], 10, 1), 2) = 0, "k", "m")</f>
        <v>m</v>
      </c>
      <c r="E23" s="1" t="str">
        <f>CONCATENATE(pesele__27[[#This Row],[Nazwisko]],pesele__27[[#This Row],[Imie]])</f>
        <v>KaliszukMikolaj</v>
      </c>
      <c r="F23" s="1">
        <f>COUNTIF($E$2:$E$495, pesele__27[[#This Row],[nazwisko i imie]])</f>
        <v>1</v>
      </c>
    </row>
    <row r="24" spans="1:6" hidden="1" x14ac:dyDescent="0.35">
      <c r="A24" s="1" t="s">
        <v>655</v>
      </c>
      <c r="B24" s="1" t="s">
        <v>43</v>
      </c>
      <c r="C24" s="1" t="s">
        <v>44</v>
      </c>
      <c r="D24" s="1" t="str">
        <f>IF(MOD(MID(pesele__27[[#This Row],[PESEL]], 10, 1), 2) = 0, "k", "m")</f>
        <v>k</v>
      </c>
      <c r="E24" s="1" t="str">
        <f>CONCATENATE(pesele__27[[#This Row],[Nazwisko]],pesele__27[[#This Row],[Imie]])</f>
        <v>MajtasLucja</v>
      </c>
      <c r="F24" s="1">
        <f>COUNTIF($E$2:$E$495, pesele__27[[#This Row],[nazwisko i imie]])</f>
        <v>1</v>
      </c>
    </row>
    <row r="25" spans="1:6" hidden="1" x14ac:dyDescent="0.35">
      <c r="A25" s="1" t="s">
        <v>656</v>
      </c>
      <c r="B25" s="1" t="s">
        <v>45</v>
      </c>
      <c r="C25" s="1" t="s">
        <v>46</v>
      </c>
      <c r="D25" s="1" t="str">
        <f>IF(MOD(MID(pesele__27[[#This Row],[PESEL]], 10, 1), 2) = 0, "k", "m")</f>
        <v>k</v>
      </c>
      <c r="E25" s="1" t="str">
        <f>CONCATENATE(pesele__27[[#This Row],[Nazwisko]],pesele__27[[#This Row],[Imie]])</f>
        <v>GrzesiakNina</v>
      </c>
      <c r="F25" s="1">
        <f>COUNTIF($E$2:$E$495, pesele__27[[#This Row],[nazwisko i imie]])</f>
        <v>1</v>
      </c>
    </row>
    <row r="26" spans="1:6" hidden="1" x14ac:dyDescent="0.35">
      <c r="A26" s="1" t="s">
        <v>657</v>
      </c>
      <c r="B26" s="1" t="s">
        <v>47</v>
      </c>
      <c r="C26" s="1" t="s">
        <v>48</v>
      </c>
      <c r="D26" s="1" t="str">
        <f>IF(MOD(MID(pesele__27[[#This Row],[PESEL]], 10, 1), 2) = 0, "k", "m")</f>
        <v>m</v>
      </c>
      <c r="E26" s="1" t="str">
        <f>CONCATENATE(pesele__27[[#This Row],[Nazwisko]],pesele__27[[#This Row],[Imie]])</f>
        <v>FredaPiotr</v>
      </c>
      <c r="F26" s="1">
        <f>COUNTIF($E$2:$E$495, pesele__27[[#This Row],[nazwisko i imie]])</f>
        <v>1</v>
      </c>
    </row>
    <row r="27" spans="1:6" hidden="1" x14ac:dyDescent="0.35">
      <c r="A27" s="1" t="s">
        <v>658</v>
      </c>
      <c r="B27" s="1" t="s">
        <v>49</v>
      </c>
      <c r="C27" s="1" t="s">
        <v>6</v>
      </c>
      <c r="D27" s="1" t="str">
        <f>IF(MOD(MID(pesele__27[[#This Row],[PESEL]], 10, 1), 2) = 0, "k", "m")</f>
        <v>m</v>
      </c>
      <c r="E27" s="1" t="str">
        <f>CONCATENATE(pesele__27[[#This Row],[Nazwisko]],pesele__27[[#This Row],[Imie]])</f>
        <v>JanczynskiNikodem</v>
      </c>
      <c r="F27" s="1">
        <f>COUNTIF($E$2:$E$495, pesele__27[[#This Row],[nazwisko i imie]])</f>
        <v>1</v>
      </c>
    </row>
    <row r="28" spans="1:6" hidden="1" x14ac:dyDescent="0.35">
      <c r="A28" s="1" t="s">
        <v>659</v>
      </c>
      <c r="B28" s="1" t="s">
        <v>50</v>
      </c>
      <c r="C28" s="1" t="s">
        <v>51</v>
      </c>
      <c r="D28" s="1" t="str">
        <f>IF(MOD(MID(pesele__27[[#This Row],[PESEL]], 10, 1), 2) = 0, "k", "m")</f>
        <v>k</v>
      </c>
      <c r="E28" s="1" t="str">
        <f>CONCATENATE(pesele__27[[#This Row],[Nazwisko]],pesele__27[[#This Row],[Imie]])</f>
        <v>KossakowskaMartyna</v>
      </c>
      <c r="F28" s="1">
        <f>COUNTIF($E$2:$E$495, pesele__27[[#This Row],[nazwisko i imie]])</f>
        <v>1</v>
      </c>
    </row>
    <row r="29" spans="1:6" hidden="1" x14ac:dyDescent="0.35">
      <c r="A29" s="1" t="s">
        <v>660</v>
      </c>
      <c r="B29" s="1" t="s">
        <v>52</v>
      </c>
      <c r="C29" s="1" t="s">
        <v>26</v>
      </c>
      <c r="D29" s="1" t="str">
        <f>IF(MOD(MID(pesele__27[[#This Row],[PESEL]], 10, 1), 2) = 0, "k", "m")</f>
        <v>m</v>
      </c>
      <c r="E29" s="1" t="str">
        <f>CONCATENATE(pesele__27[[#This Row],[Nazwisko]],pesele__27[[#This Row],[Imie]])</f>
        <v>KordaMaciej</v>
      </c>
      <c r="F29" s="1">
        <f>COUNTIF($E$2:$E$495, pesele__27[[#This Row],[nazwisko i imie]])</f>
        <v>1</v>
      </c>
    </row>
    <row r="30" spans="1:6" hidden="1" x14ac:dyDescent="0.35">
      <c r="A30" s="1" t="s">
        <v>661</v>
      </c>
      <c r="B30" s="1" t="s">
        <v>53</v>
      </c>
      <c r="C30" s="1" t="s">
        <v>54</v>
      </c>
      <c r="D30" s="1" t="str">
        <f>IF(MOD(MID(pesele__27[[#This Row],[PESEL]], 10, 1), 2) = 0, "k", "m")</f>
        <v>k</v>
      </c>
      <c r="E30" s="1" t="str">
        <f>CONCATENATE(pesele__27[[#This Row],[Nazwisko]],pesele__27[[#This Row],[Imie]])</f>
        <v>KlukowskaMatylda</v>
      </c>
      <c r="F30" s="1">
        <f>COUNTIF($E$2:$E$495, pesele__27[[#This Row],[nazwisko i imie]])</f>
        <v>1</v>
      </c>
    </row>
    <row r="31" spans="1:6" hidden="1" x14ac:dyDescent="0.35">
      <c r="A31" s="1" t="s">
        <v>662</v>
      </c>
      <c r="B31" s="1" t="s">
        <v>55</v>
      </c>
      <c r="C31" s="1" t="s">
        <v>56</v>
      </c>
      <c r="D31" s="1" t="str">
        <f>IF(MOD(MID(pesele__27[[#This Row],[PESEL]], 10, 1), 2) = 0, "k", "m")</f>
        <v>k</v>
      </c>
      <c r="E31" s="1" t="str">
        <f>CONCATENATE(pesele__27[[#This Row],[Nazwisko]],pesele__27[[#This Row],[Imie]])</f>
        <v>ArauczZuzanna</v>
      </c>
      <c r="F31" s="1">
        <f>COUNTIF($E$2:$E$495, pesele__27[[#This Row],[nazwisko i imie]])</f>
        <v>1</v>
      </c>
    </row>
    <row r="32" spans="1:6" hidden="1" x14ac:dyDescent="0.35">
      <c r="A32" s="1" t="s">
        <v>663</v>
      </c>
      <c r="B32" s="1" t="s">
        <v>57</v>
      </c>
      <c r="C32" s="1" t="s">
        <v>58</v>
      </c>
      <c r="D32" s="1" t="str">
        <f>IF(MOD(MID(pesele__27[[#This Row],[PESEL]], 10, 1), 2) = 0, "k", "m")</f>
        <v>k</v>
      </c>
      <c r="E32" s="1" t="str">
        <f>CONCATENATE(pesele__27[[#This Row],[Nazwisko]],pesele__27[[#This Row],[Imie]])</f>
        <v>KubanMaja</v>
      </c>
      <c r="F32" s="1">
        <f>COUNTIF($E$2:$E$495, pesele__27[[#This Row],[nazwisko i imie]])</f>
        <v>1</v>
      </c>
    </row>
    <row r="33" spans="1:6" hidden="1" x14ac:dyDescent="0.35">
      <c r="A33" s="1" t="s">
        <v>664</v>
      </c>
      <c r="B33" s="1" t="s">
        <v>59</v>
      </c>
      <c r="C33" s="1" t="s">
        <v>60</v>
      </c>
      <c r="D33" s="1" t="str">
        <f>IF(MOD(MID(pesele__27[[#This Row],[PESEL]], 10, 1), 2) = 0, "k", "m")</f>
        <v>m</v>
      </c>
      <c r="E33" s="1" t="str">
        <f>CONCATENATE(pesele__27[[#This Row],[Nazwisko]],pesele__27[[#This Row],[Imie]])</f>
        <v>RutkowskiIgor</v>
      </c>
      <c r="F33" s="1">
        <f>COUNTIF($E$2:$E$495, pesele__27[[#This Row],[nazwisko i imie]])</f>
        <v>1</v>
      </c>
    </row>
    <row r="34" spans="1:6" hidden="1" x14ac:dyDescent="0.35">
      <c r="A34" s="1" t="s">
        <v>665</v>
      </c>
      <c r="B34" s="1" t="s">
        <v>61</v>
      </c>
      <c r="C34" s="1" t="s">
        <v>4</v>
      </c>
      <c r="D34" s="1" t="str">
        <f>IF(MOD(MID(pesele__27[[#This Row],[PESEL]], 10, 1), 2) = 0, "k", "m")</f>
        <v>m</v>
      </c>
      <c r="E34" s="1" t="str">
        <f>CONCATENATE(pesele__27[[#This Row],[Nazwisko]],pesele__27[[#This Row],[Imie]])</f>
        <v>MazniewskiKrzysztof</v>
      </c>
      <c r="F34" s="1">
        <f>COUNTIF($E$2:$E$495, pesele__27[[#This Row],[nazwisko i imie]])</f>
        <v>1</v>
      </c>
    </row>
    <row r="35" spans="1:6" hidden="1" x14ac:dyDescent="0.35">
      <c r="A35" s="1" t="s">
        <v>666</v>
      </c>
      <c r="B35" s="1" t="s">
        <v>62</v>
      </c>
      <c r="C35" s="1" t="s">
        <v>63</v>
      </c>
      <c r="D35" s="1" t="str">
        <f>IF(MOD(MID(pesele__27[[#This Row],[PESEL]], 10, 1), 2) = 0, "k", "m")</f>
        <v>m</v>
      </c>
      <c r="E35" s="1" t="str">
        <f>CONCATENATE(pesele__27[[#This Row],[Nazwisko]],pesele__27[[#This Row],[Imie]])</f>
        <v>PawlakJerzy</v>
      </c>
      <c r="F35" s="1">
        <f>COUNTIF($E$2:$E$495, pesele__27[[#This Row],[nazwisko i imie]])</f>
        <v>1</v>
      </c>
    </row>
    <row r="36" spans="1:6" hidden="1" x14ac:dyDescent="0.35">
      <c r="A36" s="1" t="s">
        <v>667</v>
      </c>
      <c r="B36" s="1" t="s">
        <v>64</v>
      </c>
      <c r="C36" s="1" t="s">
        <v>65</v>
      </c>
      <c r="D36" s="1" t="str">
        <f>IF(MOD(MID(pesele__27[[#This Row],[PESEL]], 10, 1), 2) = 0, "k", "m")</f>
        <v>k</v>
      </c>
      <c r="E36" s="1" t="str">
        <f>CONCATENATE(pesele__27[[#This Row],[Nazwisko]],pesele__27[[#This Row],[Imie]])</f>
        <v>ZasowskaAgnieszka</v>
      </c>
      <c r="F36" s="1">
        <f>COUNTIF($E$2:$E$495, pesele__27[[#This Row],[nazwisko i imie]])</f>
        <v>1</v>
      </c>
    </row>
    <row r="37" spans="1:6" hidden="1" x14ac:dyDescent="0.35">
      <c r="A37" s="1" t="s">
        <v>668</v>
      </c>
      <c r="B37" s="1" t="s">
        <v>66</v>
      </c>
      <c r="C37" s="1" t="s">
        <v>12</v>
      </c>
      <c r="D37" s="1" t="str">
        <f>IF(MOD(MID(pesele__27[[#This Row],[PESEL]], 10, 1), 2) = 0, "k", "m")</f>
        <v>m</v>
      </c>
      <c r="E37" s="1" t="str">
        <f>CONCATENATE(pesele__27[[#This Row],[Nazwisko]],pesele__27[[#This Row],[Imie]])</f>
        <v>KorkoszMateusz</v>
      </c>
      <c r="F37" s="1">
        <f>COUNTIF($E$2:$E$495, pesele__27[[#This Row],[nazwisko i imie]])</f>
        <v>1</v>
      </c>
    </row>
    <row r="38" spans="1:6" hidden="1" x14ac:dyDescent="0.35">
      <c r="A38" s="1" t="s">
        <v>669</v>
      </c>
      <c r="B38" s="1" t="s">
        <v>67</v>
      </c>
      <c r="C38" s="1" t="s">
        <v>68</v>
      </c>
      <c r="D38" s="1" t="str">
        <f>IF(MOD(MID(pesele__27[[#This Row],[PESEL]], 10, 1), 2) = 0, "k", "m")</f>
        <v>m</v>
      </c>
      <c r="E38" s="1" t="str">
        <f>CONCATENATE(pesele__27[[#This Row],[Nazwisko]],pesele__27[[#This Row],[Imie]])</f>
        <v>OlczakKacper</v>
      </c>
      <c r="F38" s="1">
        <f>COUNTIF($E$2:$E$495, pesele__27[[#This Row],[nazwisko i imie]])</f>
        <v>1</v>
      </c>
    </row>
    <row r="39" spans="1:6" hidden="1" x14ac:dyDescent="0.35">
      <c r="A39" s="1" t="s">
        <v>670</v>
      </c>
      <c r="B39" s="1" t="s">
        <v>69</v>
      </c>
      <c r="C39" s="1" t="s">
        <v>70</v>
      </c>
      <c r="D39" s="1" t="str">
        <f>IF(MOD(MID(pesele__27[[#This Row],[PESEL]], 10, 1), 2) = 0, "k", "m")</f>
        <v>m</v>
      </c>
      <c r="E39" s="1" t="str">
        <f>CONCATENATE(pesele__27[[#This Row],[Nazwisko]],pesele__27[[#This Row],[Imie]])</f>
        <v>KaminskiMichal</v>
      </c>
      <c r="F39" s="1">
        <f>COUNTIF($E$2:$E$495, pesele__27[[#This Row],[nazwisko i imie]])</f>
        <v>1</v>
      </c>
    </row>
    <row r="40" spans="1:6" hidden="1" x14ac:dyDescent="0.35">
      <c r="A40" s="1" t="s">
        <v>671</v>
      </c>
      <c r="B40" s="1" t="s">
        <v>71</v>
      </c>
      <c r="C40" s="1" t="s">
        <v>72</v>
      </c>
      <c r="D40" s="1" t="str">
        <f>IF(MOD(MID(pesele__27[[#This Row],[PESEL]], 10, 1), 2) = 0, "k", "m")</f>
        <v>k</v>
      </c>
      <c r="E40" s="1" t="str">
        <f>CONCATENATE(pesele__27[[#This Row],[Nazwisko]],pesele__27[[#This Row],[Imie]])</f>
        <v>WlodarczykAlicja</v>
      </c>
      <c r="F40" s="1">
        <f>COUNTIF($E$2:$E$495, pesele__27[[#This Row],[nazwisko i imie]])</f>
        <v>1</v>
      </c>
    </row>
    <row r="41" spans="1:6" hidden="1" x14ac:dyDescent="0.35">
      <c r="A41" s="1" t="s">
        <v>672</v>
      </c>
      <c r="B41" s="1" t="s">
        <v>73</v>
      </c>
      <c r="C41" s="1" t="s">
        <v>74</v>
      </c>
      <c r="D41" s="1" t="str">
        <f>IF(MOD(MID(pesele__27[[#This Row],[PESEL]], 10, 1), 2) = 0, "k", "m")</f>
        <v>m</v>
      </c>
      <c r="E41" s="1" t="str">
        <f>CONCATENATE(pesele__27[[#This Row],[Nazwisko]],pesele__27[[#This Row],[Imie]])</f>
        <v>GrubbaOskar</v>
      </c>
      <c r="F41" s="1">
        <f>COUNTIF($E$2:$E$495, pesele__27[[#This Row],[nazwisko i imie]])</f>
        <v>1</v>
      </c>
    </row>
    <row r="42" spans="1:6" hidden="1" x14ac:dyDescent="0.35">
      <c r="A42" s="1" t="s">
        <v>673</v>
      </c>
      <c r="B42" s="1" t="s">
        <v>75</v>
      </c>
      <c r="C42" s="1" t="s">
        <v>24</v>
      </c>
      <c r="D42" s="1" t="str">
        <f>IF(MOD(MID(pesele__27[[#This Row],[PESEL]], 10, 1), 2) = 0, "k", "m")</f>
        <v>m</v>
      </c>
      <c r="E42" s="1" t="str">
        <f>CONCATENATE(pesele__27[[#This Row],[Nazwisko]],pesele__27[[#This Row],[Imie]])</f>
        <v>LigmanMaksymilian</v>
      </c>
      <c r="F42" s="1">
        <f>COUNTIF($E$2:$E$495, pesele__27[[#This Row],[nazwisko i imie]])</f>
        <v>1</v>
      </c>
    </row>
    <row r="43" spans="1:6" hidden="1" x14ac:dyDescent="0.35">
      <c r="A43" s="1" t="s">
        <v>674</v>
      </c>
      <c r="B43" s="1" t="s">
        <v>76</v>
      </c>
      <c r="C43" s="1" t="s">
        <v>48</v>
      </c>
      <c r="D43" s="1" t="str">
        <f>IF(MOD(MID(pesele__27[[#This Row],[PESEL]], 10, 1), 2) = 0, "k", "m")</f>
        <v>m</v>
      </c>
      <c r="E43" s="1" t="str">
        <f>CONCATENATE(pesele__27[[#This Row],[Nazwisko]],pesele__27[[#This Row],[Imie]])</f>
        <v>FilbrandtPiotr</v>
      </c>
      <c r="F43" s="1">
        <f>COUNTIF($E$2:$E$495, pesele__27[[#This Row],[nazwisko i imie]])</f>
        <v>1</v>
      </c>
    </row>
    <row r="44" spans="1:6" hidden="1" x14ac:dyDescent="0.35">
      <c r="A44" s="1" t="s">
        <v>675</v>
      </c>
      <c r="B44" s="1" t="s">
        <v>77</v>
      </c>
      <c r="C44" s="1" t="s">
        <v>78</v>
      </c>
      <c r="D44" s="1" t="str">
        <f>IF(MOD(MID(pesele__27[[#This Row],[PESEL]], 10, 1), 2) = 0, "k", "m")</f>
        <v>m</v>
      </c>
      <c r="E44" s="1" t="str">
        <f>CONCATENATE(pesele__27[[#This Row],[Nazwisko]],pesele__27[[#This Row],[Imie]])</f>
        <v>FormelaJan</v>
      </c>
      <c r="F44" s="1">
        <f>COUNTIF($E$2:$E$495, pesele__27[[#This Row],[nazwisko i imie]])</f>
        <v>1</v>
      </c>
    </row>
    <row r="45" spans="1:6" hidden="1" x14ac:dyDescent="0.35">
      <c r="A45" s="1" t="s">
        <v>676</v>
      </c>
      <c r="B45" s="1" t="s">
        <v>79</v>
      </c>
      <c r="C45" s="1" t="s">
        <v>31</v>
      </c>
      <c r="D45" s="1" t="str">
        <f>IF(MOD(MID(pesele__27[[#This Row],[PESEL]], 10, 1), 2) = 0, "k", "m")</f>
        <v>m</v>
      </c>
      <c r="E45" s="1" t="str">
        <f>CONCATENATE(pesele__27[[#This Row],[Nazwisko]],pesele__27[[#This Row],[Imie]])</f>
        <v>DabrowskiSzymon</v>
      </c>
      <c r="F45" s="1">
        <f>COUNTIF($E$2:$E$495, pesele__27[[#This Row],[nazwisko i imie]])</f>
        <v>1</v>
      </c>
    </row>
    <row r="46" spans="1:6" hidden="1" x14ac:dyDescent="0.35">
      <c r="A46" s="1" t="s">
        <v>677</v>
      </c>
      <c r="B46" s="1" t="s">
        <v>80</v>
      </c>
      <c r="C46" s="1" t="s">
        <v>17</v>
      </c>
      <c r="D46" s="1" t="str">
        <f>IF(MOD(MID(pesele__27[[#This Row],[PESEL]], 10, 1), 2) = 0, "k", "m")</f>
        <v>m</v>
      </c>
      <c r="E46" s="1" t="str">
        <f>CONCATENATE(pesele__27[[#This Row],[Nazwisko]],pesele__27[[#This Row],[Imie]])</f>
        <v>RowinskiJacek</v>
      </c>
      <c r="F46" s="1">
        <f>COUNTIF($E$2:$E$495, pesele__27[[#This Row],[nazwisko i imie]])</f>
        <v>1</v>
      </c>
    </row>
    <row r="47" spans="1:6" hidden="1" x14ac:dyDescent="0.35">
      <c r="A47" s="1" t="s">
        <v>678</v>
      </c>
      <c r="B47" s="1" t="s">
        <v>81</v>
      </c>
      <c r="C47" s="1" t="s">
        <v>82</v>
      </c>
      <c r="D47" s="1" t="str">
        <f>IF(MOD(MID(pesele__27[[#This Row],[PESEL]], 10, 1), 2) = 0, "k", "m")</f>
        <v>k</v>
      </c>
      <c r="E47" s="1" t="str">
        <f>CONCATENATE(pesele__27[[#This Row],[Nazwisko]],pesele__27[[#This Row],[Imie]])</f>
        <v>SzymanskaAriuna</v>
      </c>
      <c r="F47" s="1">
        <f>COUNTIF($E$2:$E$495, pesele__27[[#This Row],[nazwisko i imie]])</f>
        <v>1</v>
      </c>
    </row>
    <row r="48" spans="1:6" hidden="1" x14ac:dyDescent="0.35">
      <c r="A48" s="1" t="s">
        <v>679</v>
      </c>
      <c r="B48" s="1" t="s">
        <v>83</v>
      </c>
      <c r="C48" s="1" t="s">
        <v>84</v>
      </c>
      <c r="D48" s="1" t="str">
        <f>IF(MOD(MID(pesele__27[[#This Row],[PESEL]], 10, 1), 2) = 0, "k", "m")</f>
        <v>k</v>
      </c>
      <c r="E48" s="1" t="str">
        <f>CONCATENATE(pesele__27[[#This Row],[Nazwisko]],pesele__27[[#This Row],[Imie]])</f>
        <v>GozdalikOliwia</v>
      </c>
      <c r="F48" s="1">
        <f>COUNTIF($E$2:$E$495, pesele__27[[#This Row],[nazwisko i imie]])</f>
        <v>1</v>
      </c>
    </row>
    <row r="49" spans="1:6" hidden="1" x14ac:dyDescent="0.35">
      <c r="A49" s="1" t="s">
        <v>680</v>
      </c>
      <c r="B49" s="1" t="s">
        <v>85</v>
      </c>
      <c r="C49" s="1" t="s">
        <v>78</v>
      </c>
      <c r="D49" s="1" t="str">
        <f>IF(MOD(MID(pesele__27[[#This Row],[PESEL]], 10, 1), 2) = 0, "k", "m")</f>
        <v>m</v>
      </c>
      <c r="E49" s="1" t="str">
        <f>CONCATENATE(pesele__27[[#This Row],[Nazwisko]],pesele__27[[#This Row],[Imie]])</f>
        <v>PinkerJan</v>
      </c>
      <c r="F49" s="1">
        <f>COUNTIF($E$2:$E$495, pesele__27[[#This Row],[nazwisko i imie]])</f>
        <v>1</v>
      </c>
    </row>
    <row r="50" spans="1:6" hidden="1" x14ac:dyDescent="0.35">
      <c r="A50" s="1" t="s">
        <v>681</v>
      </c>
      <c r="B50" s="1" t="s">
        <v>86</v>
      </c>
      <c r="C50" s="1" t="s">
        <v>6</v>
      </c>
      <c r="D50" s="1" t="str">
        <f>IF(MOD(MID(pesele__27[[#This Row],[PESEL]], 10, 1), 2) = 0, "k", "m")</f>
        <v>m</v>
      </c>
      <c r="E50" s="1" t="str">
        <f>CONCATENATE(pesele__27[[#This Row],[Nazwisko]],pesele__27[[#This Row],[Imie]])</f>
        <v>JaglowskiNikodem</v>
      </c>
      <c r="F50" s="1">
        <f>COUNTIF($E$2:$E$495, pesele__27[[#This Row],[nazwisko i imie]])</f>
        <v>1</v>
      </c>
    </row>
    <row r="51" spans="1:6" hidden="1" x14ac:dyDescent="0.35">
      <c r="A51" s="1" t="s">
        <v>682</v>
      </c>
      <c r="B51" s="1" t="s">
        <v>50</v>
      </c>
      <c r="C51" s="1" t="s">
        <v>87</v>
      </c>
      <c r="D51" s="1" t="str">
        <f>IF(MOD(MID(pesele__27[[#This Row],[PESEL]], 10, 1), 2) = 0, "k", "m")</f>
        <v>k</v>
      </c>
      <c r="E51" s="1" t="str">
        <f>CONCATENATE(pesele__27[[#This Row],[Nazwisko]],pesele__27[[#This Row],[Imie]])</f>
        <v>KossakowskaMarika</v>
      </c>
      <c r="F51" s="1">
        <f>COUNTIF($E$2:$E$495, pesele__27[[#This Row],[nazwisko i imie]])</f>
        <v>1</v>
      </c>
    </row>
    <row r="52" spans="1:6" hidden="1" x14ac:dyDescent="0.35">
      <c r="A52" s="1" t="s">
        <v>683</v>
      </c>
      <c r="B52" s="1" t="s">
        <v>88</v>
      </c>
      <c r="C52" s="1" t="s">
        <v>37</v>
      </c>
      <c r="D52" s="1" t="str">
        <f>IF(MOD(MID(pesele__27[[#This Row],[PESEL]], 10, 1), 2) = 0, "k", "m")</f>
        <v>k</v>
      </c>
      <c r="E52" s="1" t="str">
        <f>CONCATENATE(pesele__27[[#This Row],[Nazwisko]],pesele__27[[#This Row],[Imie]])</f>
        <v>WendtAmelia</v>
      </c>
      <c r="F52" s="1">
        <f>COUNTIF($E$2:$E$495, pesele__27[[#This Row],[nazwisko i imie]])</f>
        <v>1</v>
      </c>
    </row>
    <row r="53" spans="1:6" hidden="1" x14ac:dyDescent="0.35">
      <c r="A53" s="1" t="s">
        <v>684</v>
      </c>
      <c r="B53" s="1" t="s">
        <v>89</v>
      </c>
      <c r="C53" s="1" t="s">
        <v>90</v>
      </c>
      <c r="D53" s="1" t="str">
        <f>IF(MOD(MID(pesele__27[[#This Row],[PESEL]], 10, 1), 2) = 0, "k", "m")</f>
        <v>k</v>
      </c>
      <c r="E53" s="1" t="str">
        <f>CONCATENATE(pesele__27[[#This Row],[Nazwisko]],pesele__27[[#This Row],[Imie]])</f>
        <v>ObarowskaKornelia</v>
      </c>
      <c r="F53" s="1">
        <f>COUNTIF($E$2:$E$495, pesele__27[[#This Row],[nazwisko i imie]])</f>
        <v>1</v>
      </c>
    </row>
    <row r="54" spans="1:6" hidden="1" x14ac:dyDescent="0.35">
      <c r="A54" s="1" t="s">
        <v>685</v>
      </c>
      <c r="B54" s="1" t="s">
        <v>91</v>
      </c>
      <c r="C54" s="1" t="s">
        <v>56</v>
      </c>
      <c r="D54" s="1" t="str">
        <f>IF(MOD(MID(pesele__27[[#This Row],[PESEL]], 10, 1), 2) = 0, "k", "m")</f>
        <v>k</v>
      </c>
      <c r="E54" s="1" t="str">
        <f>CONCATENATE(pesele__27[[#This Row],[Nazwisko]],pesele__27[[#This Row],[Imie]])</f>
        <v>BaranowskaZuzanna</v>
      </c>
      <c r="F54" s="1">
        <f>COUNTIF($E$2:$E$495, pesele__27[[#This Row],[nazwisko i imie]])</f>
        <v>1</v>
      </c>
    </row>
    <row r="55" spans="1:6" hidden="1" x14ac:dyDescent="0.35">
      <c r="A55" s="1" t="s">
        <v>686</v>
      </c>
      <c r="B55" s="1" t="s">
        <v>92</v>
      </c>
      <c r="C55" s="1" t="s">
        <v>93</v>
      </c>
      <c r="D55" s="1" t="str">
        <f>IF(MOD(MID(pesele__27[[#This Row],[PESEL]], 10, 1), 2) = 0, "k", "m")</f>
        <v>k</v>
      </c>
      <c r="E55" s="1" t="str">
        <f>CONCATENATE(pesele__27[[#This Row],[Nazwisko]],pesele__27[[#This Row],[Imie]])</f>
        <v>BonislawskaMonika</v>
      </c>
      <c r="F55" s="1">
        <f>COUNTIF($E$2:$E$495, pesele__27[[#This Row],[nazwisko i imie]])</f>
        <v>1</v>
      </c>
    </row>
    <row r="56" spans="1:6" hidden="1" x14ac:dyDescent="0.35">
      <c r="A56" s="1" t="s">
        <v>687</v>
      </c>
      <c r="B56" s="1" t="s">
        <v>94</v>
      </c>
      <c r="C56" s="1" t="s">
        <v>42</v>
      </c>
      <c r="D56" s="1" t="str">
        <f>IF(MOD(MID(pesele__27[[#This Row],[PESEL]], 10, 1), 2) = 0, "k", "m")</f>
        <v>m</v>
      </c>
      <c r="E56" s="1" t="str">
        <f>CONCATENATE(pesele__27[[#This Row],[Nazwisko]],pesele__27[[#This Row],[Imie]])</f>
        <v>JozwiakMikolaj</v>
      </c>
      <c r="F56" s="1">
        <f>COUNTIF($E$2:$E$495, pesele__27[[#This Row],[nazwisko i imie]])</f>
        <v>1</v>
      </c>
    </row>
    <row r="57" spans="1:6" hidden="1" x14ac:dyDescent="0.35">
      <c r="A57" s="1" t="s">
        <v>688</v>
      </c>
      <c r="B57" s="1" t="s">
        <v>95</v>
      </c>
      <c r="C57" s="1" t="s">
        <v>37</v>
      </c>
      <c r="D57" s="1" t="str">
        <f>IF(MOD(MID(pesele__27[[#This Row],[PESEL]], 10, 1), 2) = 0, "k", "m")</f>
        <v>k</v>
      </c>
      <c r="E57" s="1" t="str">
        <f>CONCATENATE(pesele__27[[#This Row],[Nazwisko]],pesele__27[[#This Row],[Imie]])</f>
        <v>WejnerAmelia</v>
      </c>
      <c r="F57" s="1">
        <f>COUNTIF($E$2:$E$495, pesele__27[[#This Row],[nazwisko i imie]])</f>
        <v>1</v>
      </c>
    </row>
    <row r="58" spans="1:6" hidden="1" x14ac:dyDescent="0.35">
      <c r="A58" s="1" t="s">
        <v>689</v>
      </c>
      <c r="B58" s="1" t="s">
        <v>96</v>
      </c>
      <c r="C58" s="1" t="s">
        <v>72</v>
      </c>
      <c r="D58" s="1" t="str">
        <f>IF(MOD(MID(pesele__27[[#This Row],[PESEL]], 10, 1), 2) = 0, "k", "m")</f>
        <v>k</v>
      </c>
      <c r="E58" s="1" t="str">
        <f>CONCATENATE(pesele__27[[#This Row],[Nazwisko]],pesele__27[[#This Row],[Imie]])</f>
        <v>WojcickaAlicja</v>
      </c>
      <c r="F58" s="1">
        <f>COUNTIF($E$2:$E$495, pesele__27[[#This Row],[nazwisko i imie]])</f>
        <v>1</v>
      </c>
    </row>
    <row r="59" spans="1:6" hidden="1" x14ac:dyDescent="0.35">
      <c r="A59" s="1" t="s">
        <v>690</v>
      </c>
      <c r="B59" s="1" t="s">
        <v>97</v>
      </c>
      <c r="C59" s="1" t="s">
        <v>98</v>
      </c>
      <c r="D59" s="1" t="str">
        <f>IF(MOD(MID(pesele__27[[#This Row],[PESEL]], 10, 1), 2) = 0, "k", "m")</f>
        <v>m</v>
      </c>
      <c r="E59" s="1" t="str">
        <f>CONCATENATE(pesele__27[[#This Row],[Nazwisko]],pesele__27[[#This Row],[Imie]])</f>
        <v>KoprowskiMaurycy</v>
      </c>
      <c r="F59" s="1">
        <f>COUNTIF($E$2:$E$495, pesele__27[[#This Row],[nazwisko i imie]])</f>
        <v>1</v>
      </c>
    </row>
    <row r="60" spans="1:6" hidden="1" x14ac:dyDescent="0.35">
      <c r="A60" s="1" t="s">
        <v>691</v>
      </c>
      <c r="B60" s="1" t="s">
        <v>99</v>
      </c>
      <c r="C60" s="1" t="s">
        <v>31</v>
      </c>
      <c r="D60" s="1" t="str">
        <f>IF(MOD(MID(pesele__27[[#This Row],[PESEL]], 10, 1), 2) = 0, "k", "m")</f>
        <v>m</v>
      </c>
      <c r="E60" s="1" t="str">
        <f>CONCATENATE(pesele__27[[#This Row],[Nazwisko]],pesele__27[[#This Row],[Imie]])</f>
        <v>CicherskiSzymon</v>
      </c>
      <c r="F60" s="1">
        <f>COUNTIF($E$2:$E$495, pesele__27[[#This Row],[nazwisko i imie]])</f>
        <v>1</v>
      </c>
    </row>
    <row r="61" spans="1:6" hidden="1" x14ac:dyDescent="0.35">
      <c r="A61" s="1" t="s">
        <v>692</v>
      </c>
      <c r="B61" s="1" t="s">
        <v>100</v>
      </c>
      <c r="C61" s="1" t="s">
        <v>101</v>
      </c>
      <c r="D61" s="1" t="str">
        <f>IF(MOD(MID(pesele__27[[#This Row],[PESEL]], 10, 1), 2) = 0, "k", "m")</f>
        <v>k</v>
      </c>
      <c r="E61" s="1" t="str">
        <f>CONCATENATE(pesele__27[[#This Row],[Nazwisko]],pesele__27[[#This Row],[Imie]])</f>
        <v>OlitkowskaKlaudia</v>
      </c>
      <c r="F61" s="1">
        <f>COUNTIF($E$2:$E$495, pesele__27[[#This Row],[nazwisko i imie]])</f>
        <v>1</v>
      </c>
    </row>
    <row r="62" spans="1:6" hidden="1" x14ac:dyDescent="0.35">
      <c r="A62" s="1" t="s">
        <v>693</v>
      </c>
      <c r="B62" s="1" t="s">
        <v>102</v>
      </c>
      <c r="C62" s="1" t="s">
        <v>26</v>
      </c>
      <c r="D62" s="1" t="str">
        <f>IF(MOD(MID(pesele__27[[#This Row],[PESEL]], 10, 1), 2) = 0, "k", "m")</f>
        <v>m</v>
      </c>
      <c r="E62" s="1" t="str">
        <f>CONCATENATE(pesele__27[[#This Row],[Nazwisko]],pesele__27[[#This Row],[Imie]])</f>
        <v>MajewskiMaciej</v>
      </c>
      <c r="F62" s="1">
        <f>COUNTIF($E$2:$E$495, pesele__27[[#This Row],[nazwisko i imie]])</f>
        <v>1</v>
      </c>
    </row>
    <row r="63" spans="1:6" hidden="1" x14ac:dyDescent="0.35">
      <c r="A63" s="1" t="s">
        <v>694</v>
      </c>
      <c r="B63" s="1" t="s">
        <v>103</v>
      </c>
      <c r="C63" s="1" t="s">
        <v>104</v>
      </c>
      <c r="D63" s="1" t="str">
        <f>IF(MOD(MID(pesele__27[[#This Row],[PESEL]], 10, 1), 2) = 0, "k", "m")</f>
        <v>m</v>
      </c>
      <c r="E63" s="1" t="str">
        <f>CONCATENATE(pesele__27[[#This Row],[Nazwisko]],pesele__27[[#This Row],[Imie]])</f>
        <v>PodbereskiJakub</v>
      </c>
      <c r="F63" s="1">
        <f>COUNTIF($E$2:$E$495, pesele__27[[#This Row],[nazwisko i imie]])</f>
        <v>1</v>
      </c>
    </row>
    <row r="64" spans="1:6" hidden="1" x14ac:dyDescent="0.35">
      <c r="A64" s="1" t="s">
        <v>695</v>
      </c>
      <c r="B64" s="1" t="s">
        <v>105</v>
      </c>
      <c r="C64" s="1" t="s">
        <v>106</v>
      </c>
      <c r="D64" s="1" t="str">
        <f>IF(MOD(MID(pesele__27[[#This Row],[PESEL]], 10, 1), 2) = 0, "k", "m")</f>
        <v>m</v>
      </c>
      <c r="E64" s="1" t="str">
        <f>CONCATENATE(pesele__27[[#This Row],[Nazwisko]],pesele__27[[#This Row],[Imie]])</f>
        <v>WojcikAlan</v>
      </c>
      <c r="F64" s="1">
        <f>COUNTIF($E$2:$E$495, pesele__27[[#This Row],[nazwisko i imie]])</f>
        <v>1</v>
      </c>
    </row>
    <row r="65" spans="1:6" hidden="1" x14ac:dyDescent="0.35">
      <c r="A65" s="1" t="s">
        <v>696</v>
      </c>
      <c r="B65" s="1" t="s">
        <v>107</v>
      </c>
      <c r="C65" s="1" t="s">
        <v>108</v>
      </c>
      <c r="D65" s="1" t="str">
        <f>IF(MOD(MID(pesele__27[[#This Row],[PESEL]], 10, 1), 2) = 0, "k", "m")</f>
        <v>k</v>
      </c>
      <c r="E65" s="1" t="str">
        <f>CONCATENATE(pesele__27[[#This Row],[Nazwisko]],pesele__27[[#This Row],[Imie]])</f>
        <v>NowakLatika</v>
      </c>
      <c r="F65" s="1">
        <f>COUNTIF($E$2:$E$495, pesele__27[[#This Row],[nazwisko i imie]])</f>
        <v>1</v>
      </c>
    </row>
    <row r="66" spans="1:6" hidden="1" x14ac:dyDescent="0.35">
      <c r="A66" s="1" t="s">
        <v>697</v>
      </c>
      <c r="B66" s="1" t="s">
        <v>109</v>
      </c>
      <c r="C66" s="1" t="s">
        <v>17</v>
      </c>
      <c r="D66" s="1" t="str">
        <f>IF(MOD(MID(pesele__27[[#This Row],[PESEL]], 10, 1), 2) = 0, "k", "m")</f>
        <v>m</v>
      </c>
      <c r="E66" s="1" t="str">
        <f>CONCATENATE(pesele__27[[#This Row],[Nazwisko]],pesele__27[[#This Row],[Imie]])</f>
        <v>PiotrowskiJacek</v>
      </c>
      <c r="F66" s="1">
        <f>COUNTIF($E$2:$E$495, pesele__27[[#This Row],[nazwisko i imie]])</f>
        <v>1</v>
      </c>
    </row>
    <row r="67" spans="1:6" hidden="1" x14ac:dyDescent="0.35">
      <c r="A67" s="1" t="s">
        <v>698</v>
      </c>
      <c r="B67" s="1" t="s">
        <v>110</v>
      </c>
      <c r="C67" s="1" t="s">
        <v>56</v>
      </c>
      <c r="D67" s="1" t="str">
        <f>IF(MOD(MID(pesele__27[[#This Row],[PESEL]], 10, 1), 2) = 0, "k", "m")</f>
        <v>k</v>
      </c>
      <c r="E67" s="1" t="str">
        <f>CONCATENATE(pesele__27[[#This Row],[Nazwisko]],pesele__27[[#This Row],[Imie]])</f>
        <v>BialekZuzanna</v>
      </c>
      <c r="F67" s="1">
        <f>COUNTIF($E$2:$E$495, pesele__27[[#This Row],[nazwisko i imie]])</f>
        <v>1</v>
      </c>
    </row>
    <row r="68" spans="1:6" hidden="1" x14ac:dyDescent="0.35">
      <c r="A68" s="1" t="s">
        <v>699</v>
      </c>
      <c r="B68" s="1" t="s">
        <v>111</v>
      </c>
      <c r="C68" s="1" t="s">
        <v>112</v>
      </c>
      <c r="D68" s="1" t="str">
        <f>IF(MOD(MID(pesele__27[[#This Row],[PESEL]], 10, 1), 2) = 0, "k", "m")</f>
        <v>k</v>
      </c>
      <c r="E68" s="1" t="str">
        <f>CONCATENATE(pesele__27[[#This Row],[Nazwisko]],pesele__27[[#This Row],[Imie]])</f>
        <v>GallaPaulina</v>
      </c>
      <c r="F68" s="1">
        <f>COUNTIF($E$2:$E$495, pesele__27[[#This Row],[nazwisko i imie]])</f>
        <v>1</v>
      </c>
    </row>
    <row r="69" spans="1:6" hidden="1" x14ac:dyDescent="0.35">
      <c r="A69" s="1" t="s">
        <v>700</v>
      </c>
      <c r="B69" s="1" t="s">
        <v>113</v>
      </c>
      <c r="C69" s="1" t="s">
        <v>114</v>
      </c>
      <c r="D69" s="1" t="str">
        <f>IF(MOD(MID(pesele__27[[#This Row],[PESEL]], 10, 1), 2) = 0, "k", "m")</f>
        <v>k</v>
      </c>
      <c r="E69" s="1" t="str">
        <f>CONCATENATE(pesele__27[[#This Row],[Nazwisko]],pesele__27[[#This Row],[Imie]])</f>
        <v>GlasmannPaula</v>
      </c>
      <c r="F69" s="1">
        <f>COUNTIF($E$2:$E$495, pesele__27[[#This Row],[nazwisko i imie]])</f>
        <v>1</v>
      </c>
    </row>
    <row r="70" spans="1:6" hidden="1" x14ac:dyDescent="0.35">
      <c r="A70" s="1" t="s">
        <v>701</v>
      </c>
      <c r="B70" s="1" t="s">
        <v>115</v>
      </c>
      <c r="C70" s="1" t="s">
        <v>35</v>
      </c>
      <c r="D70" s="1" t="str">
        <f>IF(MOD(MID(pesele__27[[#This Row],[PESEL]], 10, 1), 2) = 0, "k", "m")</f>
        <v>m</v>
      </c>
      <c r="E70" s="1" t="str">
        <f>CONCATENATE(pesele__27[[#This Row],[Nazwisko]],pesele__27[[#This Row],[Imie]])</f>
        <v>AniolWojciech</v>
      </c>
      <c r="F70" s="1">
        <f>COUNTIF($E$2:$E$495, pesele__27[[#This Row],[nazwisko i imie]])</f>
        <v>1</v>
      </c>
    </row>
    <row r="71" spans="1:6" hidden="1" x14ac:dyDescent="0.35">
      <c r="A71" s="1" t="s">
        <v>702</v>
      </c>
      <c r="B71" s="1" t="s">
        <v>116</v>
      </c>
      <c r="C71" s="1" t="s">
        <v>117</v>
      </c>
      <c r="D71" s="1" t="str">
        <f>IF(MOD(MID(pesele__27[[#This Row],[PESEL]], 10, 1), 2) = 0, "k", "m")</f>
        <v>k</v>
      </c>
      <c r="E71" s="1" t="str">
        <f>CONCATENATE(pesele__27[[#This Row],[Nazwisko]],pesele__27[[#This Row],[Imie]])</f>
        <v>CuperOlga</v>
      </c>
      <c r="F71" s="1">
        <f>COUNTIF($E$2:$E$495, pesele__27[[#This Row],[nazwisko i imie]])</f>
        <v>1</v>
      </c>
    </row>
    <row r="72" spans="1:6" hidden="1" x14ac:dyDescent="0.35">
      <c r="A72" s="1" t="s">
        <v>703</v>
      </c>
      <c r="B72" s="1" t="s">
        <v>118</v>
      </c>
      <c r="C72" s="1" t="s">
        <v>29</v>
      </c>
      <c r="D72" s="1" t="str">
        <f>IF(MOD(MID(pesele__27[[#This Row],[PESEL]], 10, 1), 2) = 0, "k", "m")</f>
        <v>m</v>
      </c>
      <c r="E72" s="1" t="str">
        <f>CONCATENATE(pesele__27[[#This Row],[Nazwisko]],pesele__27[[#This Row],[Imie]])</f>
        <v>BeclaAleksander</v>
      </c>
      <c r="F72" s="1">
        <f>COUNTIF($E$2:$E$495, pesele__27[[#This Row],[nazwisko i imie]])</f>
        <v>1</v>
      </c>
    </row>
    <row r="73" spans="1:6" hidden="1" x14ac:dyDescent="0.35">
      <c r="A73" s="1" t="s">
        <v>704</v>
      </c>
      <c r="B73" s="1" t="s">
        <v>119</v>
      </c>
      <c r="C73" s="1" t="s">
        <v>74</v>
      </c>
      <c r="D73" s="1" t="str">
        <f>IF(MOD(MID(pesele__27[[#This Row],[PESEL]], 10, 1), 2) = 0, "k", "m")</f>
        <v>m</v>
      </c>
      <c r="E73" s="1" t="str">
        <f>CONCATENATE(pesele__27[[#This Row],[Nazwisko]],pesele__27[[#This Row],[Imie]])</f>
        <v>GrodzkiOskar</v>
      </c>
      <c r="F73" s="1">
        <f>COUNTIF($E$2:$E$495, pesele__27[[#This Row],[nazwisko i imie]])</f>
        <v>1</v>
      </c>
    </row>
    <row r="74" spans="1:6" hidden="1" x14ac:dyDescent="0.35">
      <c r="A74" s="1" t="s">
        <v>705</v>
      </c>
      <c r="B74" s="1" t="s">
        <v>120</v>
      </c>
      <c r="C74" s="1" t="s">
        <v>121</v>
      </c>
      <c r="D74" s="1" t="str">
        <f>IF(MOD(MID(pesele__27[[#This Row],[PESEL]], 10, 1), 2) = 0, "k", "m")</f>
        <v>k</v>
      </c>
      <c r="E74" s="1" t="str">
        <f>CONCATENATE(pesele__27[[#This Row],[Nazwisko]],pesele__27[[#This Row],[Imie]])</f>
        <v>UlwanAnna</v>
      </c>
      <c r="F74" s="1">
        <f>COUNTIF($E$2:$E$495, pesele__27[[#This Row],[nazwisko i imie]])</f>
        <v>1</v>
      </c>
    </row>
    <row r="75" spans="1:6" hidden="1" x14ac:dyDescent="0.35">
      <c r="A75" s="1" t="s">
        <v>706</v>
      </c>
      <c r="B75" s="1" t="s">
        <v>122</v>
      </c>
      <c r="C75" s="1" t="s">
        <v>14</v>
      </c>
      <c r="D75" s="1" t="str">
        <f>IF(MOD(MID(pesele__27[[#This Row],[PESEL]], 10, 1), 2) = 0, "k", "m")</f>
        <v>m</v>
      </c>
      <c r="E75" s="1" t="str">
        <f>CONCATENATE(pesele__27[[#This Row],[Nazwisko]],pesele__27[[#This Row],[Imie]])</f>
        <v>GoszczynskiPatryk</v>
      </c>
      <c r="F75" s="1">
        <f>COUNTIF($E$2:$E$495, pesele__27[[#This Row],[nazwisko i imie]])</f>
        <v>1</v>
      </c>
    </row>
    <row r="76" spans="1:6" hidden="1" x14ac:dyDescent="0.35">
      <c r="A76" s="1" t="s">
        <v>707</v>
      </c>
      <c r="B76" s="1" t="s">
        <v>123</v>
      </c>
      <c r="C76" s="1" t="s">
        <v>124</v>
      </c>
      <c r="D76" s="1" t="str">
        <f>IF(MOD(MID(pesele__27[[#This Row],[PESEL]], 10, 1), 2) = 0, "k", "m")</f>
        <v>k</v>
      </c>
      <c r="E76" s="1" t="str">
        <f>CONCATENATE(pesele__27[[#This Row],[Nazwisko]],pesele__27[[#This Row],[Imie]])</f>
        <v>BigosZosia</v>
      </c>
      <c r="F76" s="1">
        <f>COUNTIF($E$2:$E$495, pesele__27[[#This Row],[nazwisko i imie]])</f>
        <v>1</v>
      </c>
    </row>
    <row r="77" spans="1:6" hidden="1" x14ac:dyDescent="0.35">
      <c r="A77" s="1" t="s">
        <v>708</v>
      </c>
      <c r="B77" s="1" t="s">
        <v>125</v>
      </c>
      <c r="C77" s="1" t="s">
        <v>126</v>
      </c>
      <c r="D77" s="1" t="str">
        <f>IF(MOD(MID(pesele__27[[#This Row],[PESEL]], 10, 1), 2) = 0, "k", "m")</f>
        <v>m</v>
      </c>
      <c r="E77" s="1" t="str">
        <f>CONCATENATE(pesele__27[[#This Row],[Nazwisko]],pesele__27[[#This Row],[Imie]])</f>
        <v>WaclawskiBartosz</v>
      </c>
      <c r="F77" s="1">
        <f>COUNTIF($E$2:$E$495, pesele__27[[#This Row],[nazwisko i imie]])</f>
        <v>1</v>
      </c>
    </row>
    <row r="78" spans="1:6" hidden="1" x14ac:dyDescent="0.35">
      <c r="A78" s="1" t="s">
        <v>709</v>
      </c>
      <c r="B78" s="1" t="s">
        <v>127</v>
      </c>
      <c r="C78" s="1" t="s">
        <v>128</v>
      </c>
      <c r="D78" s="1" t="str">
        <f>IF(MOD(MID(pesele__27[[#This Row],[PESEL]], 10, 1), 2) = 0, "k", "m")</f>
        <v>m</v>
      </c>
      <c r="E78" s="1" t="str">
        <f>CONCATENATE(pesele__27[[#This Row],[Nazwisko]],pesele__27[[#This Row],[Imie]])</f>
        <v>WladykaAlexander</v>
      </c>
      <c r="F78" s="1">
        <f>COUNTIF($E$2:$E$495, pesele__27[[#This Row],[nazwisko i imie]])</f>
        <v>1</v>
      </c>
    </row>
    <row r="79" spans="1:6" x14ac:dyDescent="0.35">
      <c r="A79" s="1" t="s">
        <v>1002</v>
      </c>
      <c r="B79" s="1" t="s">
        <v>496</v>
      </c>
      <c r="C79" s="1" t="s">
        <v>12</v>
      </c>
      <c r="D79" s="1" t="str">
        <f>IF(MOD(MID(pesele__27[[#This Row],[PESEL]], 10, 1), 2) = 0, "k", "m")</f>
        <v>m</v>
      </c>
      <c r="E79" s="1" t="str">
        <f>CONCATENATE(pesele__27[[#This Row],[Nazwisko]],pesele__27[[#This Row],[Imie]])</f>
        <v>KowalczykMateusz</v>
      </c>
      <c r="F79" s="1">
        <f>COUNTIF($E$2:$E$495, pesele__27[[#This Row],[nazwisko i imie]])</f>
        <v>2</v>
      </c>
    </row>
    <row r="80" spans="1:6" hidden="1" x14ac:dyDescent="0.35">
      <c r="A80" s="1" t="s">
        <v>711</v>
      </c>
      <c r="B80" s="1" t="s">
        <v>131</v>
      </c>
      <c r="C80" s="1" t="s">
        <v>132</v>
      </c>
      <c r="D80" s="1" t="str">
        <f>IF(MOD(MID(pesele__27[[#This Row],[PESEL]], 10, 1), 2) = 0, "k", "m")</f>
        <v>k</v>
      </c>
      <c r="E80" s="1" t="str">
        <f>CONCATENATE(pesele__27[[#This Row],[Nazwisko]],pesele__27[[#This Row],[Imie]])</f>
        <v>FlorekSandra</v>
      </c>
      <c r="F80" s="1">
        <f>COUNTIF($E$2:$E$495, pesele__27[[#This Row],[nazwisko i imie]])</f>
        <v>1</v>
      </c>
    </row>
    <row r="81" spans="1:6" hidden="1" x14ac:dyDescent="0.35">
      <c r="A81" s="1" t="s">
        <v>712</v>
      </c>
      <c r="B81" s="1" t="s">
        <v>133</v>
      </c>
      <c r="C81" s="1" t="s">
        <v>134</v>
      </c>
      <c r="D81" s="1" t="str">
        <f>IF(MOD(MID(pesele__27[[#This Row],[PESEL]], 10, 1), 2) = 0, "k", "m")</f>
        <v>k</v>
      </c>
      <c r="E81" s="1" t="str">
        <f>CONCATENATE(pesele__27[[#This Row],[Nazwisko]],pesele__27[[#This Row],[Imie]])</f>
        <v>KorbusMarta</v>
      </c>
      <c r="F81" s="1">
        <f>COUNTIF($E$2:$E$495, pesele__27[[#This Row],[nazwisko i imie]])</f>
        <v>1</v>
      </c>
    </row>
    <row r="82" spans="1:6" hidden="1" x14ac:dyDescent="0.35">
      <c r="A82" s="1" t="s">
        <v>713</v>
      </c>
      <c r="B82" s="1" t="s">
        <v>135</v>
      </c>
      <c r="C82" s="1" t="s">
        <v>78</v>
      </c>
      <c r="D82" s="1" t="str">
        <f>IF(MOD(MID(pesele__27[[#This Row],[PESEL]], 10, 1), 2) = 0, "k", "m")</f>
        <v>m</v>
      </c>
      <c r="E82" s="1" t="str">
        <f>CONCATENATE(pesele__27[[#This Row],[Nazwisko]],pesele__27[[#This Row],[Imie]])</f>
        <v>PiechalskiJan</v>
      </c>
      <c r="F82" s="1">
        <f>COUNTIF($E$2:$E$495, pesele__27[[#This Row],[nazwisko i imie]])</f>
        <v>1</v>
      </c>
    </row>
    <row r="83" spans="1:6" hidden="1" x14ac:dyDescent="0.35">
      <c r="A83" s="1" t="s">
        <v>714</v>
      </c>
      <c r="B83" s="1" t="s">
        <v>136</v>
      </c>
      <c r="C83" s="1" t="s">
        <v>137</v>
      </c>
      <c r="D83" s="1" t="str">
        <f>IF(MOD(MID(pesele__27[[#This Row],[PESEL]], 10, 1), 2) = 0, "k", "m")</f>
        <v>m</v>
      </c>
      <c r="E83" s="1" t="str">
        <f>CONCATENATE(pesele__27[[#This Row],[Nazwisko]],pesele__27[[#This Row],[Imie]])</f>
        <v>PotockiMariusz</v>
      </c>
      <c r="F83" s="1">
        <f>COUNTIF($E$2:$E$495, pesele__27[[#This Row],[nazwisko i imie]])</f>
        <v>1</v>
      </c>
    </row>
    <row r="84" spans="1:6" hidden="1" x14ac:dyDescent="0.35">
      <c r="A84" s="1" t="s">
        <v>715</v>
      </c>
      <c r="B84" s="1" t="s">
        <v>52</v>
      </c>
      <c r="C84" s="1" t="s">
        <v>12</v>
      </c>
      <c r="D84" s="1" t="str">
        <f>IF(MOD(MID(pesele__27[[#This Row],[PESEL]], 10, 1), 2) = 0, "k", "m")</f>
        <v>m</v>
      </c>
      <c r="E84" s="1" t="str">
        <f>CONCATENATE(pesele__27[[#This Row],[Nazwisko]],pesele__27[[#This Row],[Imie]])</f>
        <v>KordaMateusz</v>
      </c>
      <c r="F84" s="1">
        <f>COUNTIF($E$2:$E$495, pesele__27[[#This Row],[nazwisko i imie]])</f>
        <v>1</v>
      </c>
    </row>
    <row r="85" spans="1:6" hidden="1" x14ac:dyDescent="0.35">
      <c r="A85" s="1" t="s">
        <v>716</v>
      </c>
      <c r="B85" s="1" t="s">
        <v>138</v>
      </c>
      <c r="C85" s="1" t="s">
        <v>139</v>
      </c>
      <c r="D85" s="1" t="str">
        <f>IF(MOD(MID(pesele__27[[#This Row],[PESEL]], 10, 1), 2) = 0, "k", "m")</f>
        <v>m</v>
      </c>
      <c r="E85" s="1" t="str">
        <f>CONCATENATE(pesele__27[[#This Row],[Nazwisko]],pesele__27[[#This Row],[Imie]])</f>
        <v>DepczynskiStanislaw</v>
      </c>
      <c r="F85" s="1">
        <f>COUNTIF($E$2:$E$495, pesele__27[[#This Row],[nazwisko i imie]])</f>
        <v>1</v>
      </c>
    </row>
    <row r="86" spans="1:6" hidden="1" x14ac:dyDescent="0.35">
      <c r="A86" s="1" t="s">
        <v>717</v>
      </c>
      <c r="B86" s="1" t="s">
        <v>140</v>
      </c>
      <c r="C86" s="1" t="s">
        <v>141</v>
      </c>
      <c r="D86" s="1" t="str">
        <f>IF(MOD(MID(pesele__27[[#This Row],[PESEL]], 10, 1), 2) = 0, "k", "m")</f>
        <v>k</v>
      </c>
      <c r="E86" s="1" t="str">
        <f>CONCATENATE(pesele__27[[#This Row],[Nazwisko]],pesele__27[[#This Row],[Imie]])</f>
        <v>ErbelUrszula</v>
      </c>
      <c r="F86" s="1">
        <f>COUNTIF($E$2:$E$495, pesele__27[[#This Row],[nazwisko i imie]])</f>
        <v>1</v>
      </c>
    </row>
    <row r="87" spans="1:6" hidden="1" x14ac:dyDescent="0.35">
      <c r="A87" s="1" t="s">
        <v>718</v>
      </c>
      <c r="B87" s="1" t="s">
        <v>142</v>
      </c>
      <c r="C87" s="1" t="s">
        <v>10</v>
      </c>
      <c r="D87" s="1" t="str">
        <f>IF(MOD(MID(pesele__27[[#This Row],[PESEL]], 10, 1), 2) = 0, "k", "m")</f>
        <v>m</v>
      </c>
      <c r="E87" s="1" t="str">
        <f>CONCATENATE(pesele__27[[#This Row],[Nazwisko]],pesele__27[[#This Row],[Imie]])</f>
        <v>KutnikMarcin</v>
      </c>
      <c r="F87" s="1">
        <f>COUNTIF($E$2:$E$495, pesele__27[[#This Row],[nazwisko i imie]])</f>
        <v>1</v>
      </c>
    </row>
    <row r="88" spans="1:6" hidden="1" x14ac:dyDescent="0.35">
      <c r="A88" s="1" t="s">
        <v>719</v>
      </c>
      <c r="B88" s="1" t="s">
        <v>79</v>
      </c>
      <c r="C88" s="1" t="s">
        <v>143</v>
      </c>
      <c r="D88" s="1" t="str">
        <f>IF(MOD(MID(pesele__27[[#This Row],[PESEL]], 10, 1), 2) = 0, "k", "m")</f>
        <v>m</v>
      </c>
      <c r="E88" s="1" t="str">
        <f>CONCATENATE(pesele__27[[#This Row],[Nazwisko]],pesele__27[[#This Row],[Imie]])</f>
        <v>DabrowskiSzczepan</v>
      </c>
      <c r="F88" s="1">
        <f>COUNTIF($E$2:$E$495, pesele__27[[#This Row],[nazwisko i imie]])</f>
        <v>1</v>
      </c>
    </row>
    <row r="89" spans="1:6" hidden="1" x14ac:dyDescent="0.35">
      <c r="A89" s="1" t="s">
        <v>720</v>
      </c>
      <c r="B89" s="1" t="s">
        <v>144</v>
      </c>
      <c r="C89" s="1" t="s">
        <v>145</v>
      </c>
      <c r="D89" s="1" t="str">
        <f>IF(MOD(MID(pesele__27[[#This Row],[PESEL]], 10, 1), 2) = 0, "k", "m")</f>
        <v>k</v>
      </c>
      <c r="E89" s="1" t="str">
        <f>CONCATENATE(pesele__27[[#This Row],[Nazwisko]],pesele__27[[#This Row],[Imie]])</f>
        <v>CiupaWiktoria</v>
      </c>
      <c r="F89" s="1">
        <f>COUNTIF($E$2:$E$495, pesele__27[[#This Row],[nazwisko i imie]])</f>
        <v>1</v>
      </c>
    </row>
    <row r="90" spans="1:6" x14ac:dyDescent="0.35">
      <c r="A90" s="1" t="s">
        <v>1022</v>
      </c>
      <c r="B90" s="1" t="s">
        <v>496</v>
      </c>
      <c r="C90" s="1" t="s">
        <v>12</v>
      </c>
      <c r="D90" s="1" t="str">
        <f>IF(MOD(MID(pesele__27[[#This Row],[PESEL]], 10, 1), 2) = 0, "k", "m")</f>
        <v>m</v>
      </c>
      <c r="E90" s="1" t="str">
        <f>CONCATENATE(pesele__27[[#This Row],[Nazwisko]],pesele__27[[#This Row],[Imie]])</f>
        <v>KowalczykMateusz</v>
      </c>
      <c r="F90" s="1">
        <f>COUNTIF($E$2:$E$495, pesele__27[[#This Row],[nazwisko i imie]])</f>
        <v>2</v>
      </c>
    </row>
    <row r="91" spans="1:6" hidden="1" x14ac:dyDescent="0.35">
      <c r="A91" s="1" t="s">
        <v>722</v>
      </c>
      <c r="B91" s="1" t="s">
        <v>147</v>
      </c>
      <c r="C91" s="1" t="s">
        <v>148</v>
      </c>
      <c r="D91" s="1" t="str">
        <f>IF(MOD(MID(pesele__27[[#This Row],[PESEL]], 10, 1), 2) = 0, "k", "m")</f>
        <v>m</v>
      </c>
      <c r="E91" s="1" t="str">
        <f>CONCATENATE(pesele__27[[#This Row],[Nazwisko]],pesele__27[[#This Row],[Imie]])</f>
        <v>MieczkowskiKrystian</v>
      </c>
      <c r="F91" s="1">
        <f>COUNTIF($E$2:$E$495, pesele__27[[#This Row],[nazwisko i imie]])</f>
        <v>1</v>
      </c>
    </row>
    <row r="92" spans="1:6" hidden="1" x14ac:dyDescent="0.35">
      <c r="A92" s="1" t="s">
        <v>723</v>
      </c>
      <c r="B92" s="1" t="s">
        <v>149</v>
      </c>
      <c r="C92" s="1" t="s">
        <v>150</v>
      </c>
      <c r="D92" s="1" t="str">
        <f>IF(MOD(MID(pesele__27[[#This Row],[PESEL]], 10, 1), 2) = 0, "k", "m")</f>
        <v>k</v>
      </c>
      <c r="E92" s="1" t="str">
        <f>CONCATENATE(pesele__27[[#This Row],[Nazwisko]],pesele__27[[#This Row],[Imie]])</f>
        <v>JaglowskaNatalia</v>
      </c>
      <c r="F92" s="1">
        <f>COUNTIF($E$2:$E$495, pesele__27[[#This Row],[nazwisko i imie]])</f>
        <v>1</v>
      </c>
    </row>
    <row r="93" spans="1:6" hidden="1" x14ac:dyDescent="0.35">
      <c r="A93" s="1" t="s">
        <v>724</v>
      </c>
      <c r="B93" s="1" t="s">
        <v>151</v>
      </c>
      <c r="C93" s="1" t="s">
        <v>145</v>
      </c>
      <c r="D93" s="1" t="str">
        <f>IF(MOD(MID(pesele__27[[#This Row],[PESEL]], 10, 1), 2) = 0, "k", "m")</f>
        <v>k</v>
      </c>
      <c r="E93" s="1" t="str">
        <f>CONCATENATE(pesele__27[[#This Row],[Nazwisko]],pesele__27[[#This Row],[Imie]])</f>
        <v>CzechowskaWiktoria</v>
      </c>
      <c r="F93" s="1">
        <f>COUNTIF($E$2:$E$495, pesele__27[[#This Row],[nazwisko i imie]])</f>
        <v>1</v>
      </c>
    </row>
    <row r="94" spans="1:6" hidden="1" x14ac:dyDescent="0.35">
      <c r="A94" s="1" t="s">
        <v>725</v>
      </c>
      <c r="B94" s="1" t="s">
        <v>152</v>
      </c>
      <c r="C94" s="1" t="s">
        <v>153</v>
      </c>
      <c r="D94" s="1" t="str">
        <f>IF(MOD(MID(pesele__27[[#This Row],[PESEL]], 10, 1), 2) = 0, "k", "m")</f>
        <v>m</v>
      </c>
      <c r="E94" s="1" t="str">
        <f>CONCATENATE(pesele__27[[#This Row],[Nazwisko]],pesele__27[[#This Row],[Imie]])</f>
        <v>DomanskiSebastian</v>
      </c>
      <c r="F94" s="1">
        <f>COUNTIF($E$2:$E$495, pesele__27[[#This Row],[nazwisko i imie]])</f>
        <v>1</v>
      </c>
    </row>
    <row r="95" spans="1:6" hidden="1" x14ac:dyDescent="0.35">
      <c r="A95" s="1" t="s">
        <v>726</v>
      </c>
      <c r="B95" s="1" t="s">
        <v>154</v>
      </c>
      <c r="C95" s="1" t="s">
        <v>155</v>
      </c>
      <c r="D95" s="1" t="str">
        <f>IF(MOD(MID(pesele__27[[#This Row],[PESEL]], 10, 1), 2) = 0, "k", "m")</f>
        <v>k</v>
      </c>
      <c r="E95" s="1" t="str">
        <f>CONCATENATE(pesele__27[[#This Row],[Nazwisko]],pesele__27[[#This Row],[Imie]])</f>
        <v>KotowskaMarianna</v>
      </c>
      <c r="F95" s="1">
        <f>COUNTIF($E$2:$E$495, pesele__27[[#This Row],[nazwisko i imie]])</f>
        <v>1</v>
      </c>
    </row>
    <row r="96" spans="1:6" hidden="1" x14ac:dyDescent="0.35">
      <c r="A96" s="1" t="s">
        <v>727</v>
      </c>
      <c r="B96" s="1" t="s">
        <v>156</v>
      </c>
      <c r="C96" s="1" t="s">
        <v>157</v>
      </c>
      <c r="D96" s="1" t="str">
        <f>IF(MOD(MID(pesele__27[[#This Row],[PESEL]], 10, 1), 2) = 0, "k", "m")</f>
        <v>m</v>
      </c>
      <c r="E96" s="1" t="str">
        <f>CONCATENATE(pesele__27[[#This Row],[Nazwisko]],pesele__27[[#This Row],[Imie]])</f>
        <v>NieradkoKajetan</v>
      </c>
      <c r="F96" s="1">
        <f>COUNTIF($E$2:$E$495, pesele__27[[#This Row],[nazwisko i imie]])</f>
        <v>1</v>
      </c>
    </row>
    <row r="97" spans="1:6" hidden="1" x14ac:dyDescent="0.35">
      <c r="A97" s="1" t="s">
        <v>728</v>
      </c>
      <c r="B97" s="1" t="s">
        <v>158</v>
      </c>
      <c r="C97" s="1" t="s">
        <v>4</v>
      </c>
      <c r="D97" s="1" t="str">
        <f>IF(MOD(MID(pesele__27[[#This Row],[PESEL]], 10, 1), 2) = 0, "k", "m")</f>
        <v>m</v>
      </c>
      <c r="E97" s="1" t="str">
        <f>CONCATENATE(pesele__27[[#This Row],[Nazwisko]],pesele__27[[#This Row],[Imie]])</f>
        <v>MendrekKrzysztof</v>
      </c>
      <c r="F97" s="1">
        <f>COUNTIF($E$2:$E$495, pesele__27[[#This Row],[nazwisko i imie]])</f>
        <v>1</v>
      </c>
    </row>
    <row r="98" spans="1:6" hidden="1" x14ac:dyDescent="0.35">
      <c r="A98" s="1" t="s">
        <v>729</v>
      </c>
      <c r="B98" s="1" t="s">
        <v>159</v>
      </c>
      <c r="C98" s="1" t="s">
        <v>160</v>
      </c>
      <c r="D98" s="1" t="str">
        <f>IF(MOD(MID(pesele__27[[#This Row],[PESEL]], 10, 1), 2) = 0, "k", "m")</f>
        <v>m</v>
      </c>
      <c r="E98" s="1" t="str">
        <f>CONCATENATE(pesele__27[[#This Row],[Nazwisko]],pesele__27[[#This Row],[Imie]])</f>
        <v>TrawickiBorys</v>
      </c>
      <c r="F98" s="1">
        <f>COUNTIF($E$2:$E$495, pesele__27[[#This Row],[nazwisko i imie]])</f>
        <v>1</v>
      </c>
    </row>
    <row r="99" spans="1:6" hidden="1" x14ac:dyDescent="0.35">
      <c r="A99" s="1" t="s">
        <v>730</v>
      </c>
      <c r="B99" s="1" t="s">
        <v>161</v>
      </c>
      <c r="C99" s="1" t="s">
        <v>162</v>
      </c>
      <c r="D99" s="1" t="str">
        <f>IF(MOD(MID(pesele__27[[#This Row],[PESEL]], 10, 1), 2) = 0, "k", "m")</f>
        <v>m</v>
      </c>
      <c r="E99" s="1" t="str">
        <f>CONCATENATE(pesele__27[[#This Row],[Nazwisko]],pesele__27[[#This Row],[Imie]])</f>
        <v>SobonFilip</v>
      </c>
      <c r="F99" s="1">
        <f>COUNTIF($E$2:$E$495, pesele__27[[#This Row],[nazwisko i imie]])</f>
        <v>1</v>
      </c>
    </row>
    <row r="100" spans="1:6" hidden="1" x14ac:dyDescent="0.35">
      <c r="A100" s="1" t="s">
        <v>731</v>
      </c>
      <c r="B100" s="1" t="s">
        <v>163</v>
      </c>
      <c r="C100" s="1" t="s">
        <v>164</v>
      </c>
      <c r="D100" s="1" t="str">
        <f>IF(MOD(MID(pesele__27[[#This Row],[PESEL]], 10, 1), 2) = 0, "k", "m")</f>
        <v>k</v>
      </c>
      <c r="E100" s="1" t="str">
        <f>CONCATENATE(pesele__27[[#This Row],[Nazwisko]],pesele__27[[#This Row],[Imie]])</f>
        <v>CejnogKamila</v>
      </c>
      <c r="F100" s="1">
        <f>COUNTIF($E$2:$E$495, pesele__27[[#This Row],[nazwisko i imie]])</f>
        <v>1</v>
      </c>
    </row>
    <row r="101" spans="1:6" hidden="1" x14ac:dyDescent="0.35">
      <c r="A101" s="1" t="s">
        <v>732</v>
      </c>
      <c r="B101" s="1" t="s">
        <v>165</v>
      </c>
      <c r="C101" s="1" t="s">
        <v>166</v>
      </c>
      <c r="D101" s="1" t="str">
        <f>IF(MOD(MID(pesele__27[[#This Row],[PESEL]], 10, 1), 2) = 0, "k", "m")</f>
        <v>k</v>
      </c>
      <c r="E101" s="1" t="str">
        <f>CONCATENATE(pesele__27[[#This Row],[Nazwisko]],pesele__27[[#This Row],[Imie]])</f>
        <v>JazkowiecNadia</v>
      </c>
      <c r="F101" s="1">
        <f>COUNTIF($E$2:$E$495, pesele__27[[#This Row],[nazwisko i imie]])</f>
        <v>1</v>
      </c>
    </row>
    <row r="102" spans="1:6" hidden="1" x14ac:dyDescent="0.35">
      <c r="A102" s="1" t="s">
        <v>733</v>
      </c>
      <c r="B102" s="1" t="s">
        <v>167</v>
      </c>
      <c r="C102" s="1" t="s">
        <v>168</v>
      </c>
      <c r="D102" s="1" t="str">
        <f>IF(MOD(MID(pesele__27[[#This Row],[PESEL]], 10, 1), 2) = 0, "k", "m")</f>
        <v>m</v>
      </c>
      <c r="E102" s="1" t="str">
        <f>CONCATENATE(pesele__27[[#This Row],[Nazwisko]],pesele__27[[#This Row],[Imie]])</f>
        <v>JarosiewiczMilosz</v>
      </c>
      <c r="F102" s="1">
        <f>COUNTIF($E$2:$E$495, pesele__27[[#This Row],[nazwisko i imie]])</f>
        <v>1</v>
      </c>
    </row>
    <row r="103" spans="1:6" hidden="1" x14ac:dyDescent="0.35">
      <c r="A103" s="1" t="s">
        <v>734</v>
      </c>
      <c r="B103" s="1" t="s">
        <v>169</v>
      </c>
      <c r="C103" s="1" t="s">
        <v>170</v>
      </c>
      <c r="D103" s="1" t="str">
        <f>IF(MOD(MID(pesele__27[[#This Row],[PESEL]], 10, 1), 2) = 0, "k", "m")</f>
        <v>k</v>
      </c>
      <c r="E103" s="1" t="str">
        <f>CONCATENATE(pesele__27[[#This Row],[Nazwisko]],pesele__27[[#This Row],[Imie]])</f>
        <v>KmiecikMalwina</v>
      </c>
      <c r="F103" s="1">
        <f>COUNTIF($E$2:$E$495, pesele__27[[#This Row],[nazwisko i imie]])</f>
        <v>1</v>
      </c>
    </row>
    <row r="104" spans="1:6" hidden="1" x14ac:dyDescent="0.35">
      <c r="A104" s="1" t="s">
        <v>735</v>
      </c>
      <c r="B104" s="1" t="s">
        <v>171</v>
      </c>
      <c r="C104" s="1" t="s">
        <v>172</v>
      </c>
      <c r="D104" s="1" t="str">
        <f>IF(MOD(MID(pesele__27[[#This Row],[PESEL]], 10, 1), 2) = 0, "k", "m")</f>
        <v>k</v>
      </c>
      <c r="E104" s="1" t="str">
        <f>CONCATENATE(pesele__27[[#This Row],[Nazwisko]],pesele__27[[#This Row],[Imie]])</f>
        <v>KilanowskaMichalina</v>
      </c>
      <c r="F104" s="1">
        <f>COUNTIF($E$2:$E$495, pesele__27[[#This Row],[nazwisko i imie]])</f>
        <v>1</v>
      </c>
    </row>
    <row r="105" spans="1:6" hidden="1" x14ac:dyDescent="0.35">
      <c r="A105" s="1" t="s">
        <v>736</v>
      </c>
      <c r="B105" s="1" t="s">
        <v>173</v>
      </c>
      <c r="C105" s="1" t="s">
        <v>174</v>
      </c>
      <c r="D105" s="1" t="str">
        <f>IF(MOD(MID(pesele__27[[#This Row],[PESEL]], 10, 1), 2) = 0, "k", "m")</f>
        <v>m</v>
      </c>
      <c r="E105" s="1" t="str">
        <f>CONCATENATE(pesele__27[[#This Row],[Nazwisko]],pesele__27[[#This Row],[Imie]])</f>
        <v>MarkowiakLeon</v>
      </c>
      <c r="F105" s="1">
        <f>COUNTIF($E$2:$E$495, pesele__27[[#This Row],[nazwisko i imie]])</f>
        <v>1</v>
      </c>
    </row>
    <row r="106" spans="1:6" hidden="1" x14ac:dyDescent="0.35">
      <c r="A106" s="1" t="s">
        <v>737</v>
      </c>
      <c r="B106" s="1" t="s">
        <v>175</v>
      </c>
      <c r="C106" s="1" t="s">
        <v>176</v>
      </c>
      <c r="D106" s="1" t="str">
        <f>IF(MOD(MID(pesele__27[[#This Row],[PESEL]], 10, 1), 2) = 0, "k", "m")</f>
        <v>m</v>
      </c>
      <c r="E106" s="1" t="str">
        <f>CONCATENATE(pesele__27[[#This Row],[Nazwisko]],pesele__27[[#This Row],[Imie]])</f>
        <v>SikoraHubert</v>
      </c>
      <c r="F106" s="1">
        <f>COUNTIF($E$2:$E$495, pesele__27[[#This Row],[nazwisko i imie]])</f>
        <v>1</v>
      </c>
    </row>
    <row r="107" spans="1:6" hidden="1" x14ac:dyDescent="0.35">
      <c r="A107" s="1" t="s">
        <v>738</v>
      </c>
      <c r="B107" s="1" t="s">
        <v>177</v>
      </c>
      <c r="C107" s="1" t="s">
        <v>178</v>
      </c>
      <c r="D107" s="1" t="str">
        <f>IF(MOD(MID(pesele__27[[#This Row],[PESEL]], 10, 1), 2) = 0, "k", "m")</f>
        <v>k</v>
      </c>
      <c r="E107" s="1" t="str">
        <f>CONCATENATE(pesele__27[[#This Row],[Nazwisko]],pesele__27[[#This Row],[Imie]])</f>
        <v>SzczuplinskaEmilia</v>
      </c>
      <c r="F107" s="1">
        <f>COUNTIF($E$2:$E$495, pesele__27[[#This Row],[nazwisko i imie]])</f>
        <v>1</v>
      </c>
    </row>
    <row r="108" spans="1:6" hidden="1" x14ac:dyDescent="0.35">
      <c r="A108" s="1" t="s">
        <v>739</v>
      </c>
      <c r="B108" s="1" t="s">
        <v>179</v>
      </c>
      <c r="C108" s="1" t="s">
        <v>180</v>
      </c>
      <c r="D108" s="1" t="str">
        <f>IF(MOD(MID(pesele__27[[#This Row],[PESEL]], 10, 1), 2) = 0, "k", "m")</f>
        <v>m</v>
      </c>
      <c r="E108" s="1" t="str">
        <f>CONCATENATE(pesele__27[[#This Row],[Nazwisko]],pesele__27[[#This Row],[Imie]])</f>
        <v>SzubarczykDawid</v>
      </c>
      <c r="F108" s="1">
        <f>COUNTIF($E$2:$E$495, pesele__27[[#This Row],[nazwisko i imie]])</f>
        <v>1</v>
      </c>
    </row>
    <row r="109" spans="1:6" hidden="1" x14ac:dyDescent="0.35">
      <c r="A109" s="1" t="s">
        <v>740</v>
      </c>
      <c r="B109" s="1" t="s">
        <v>181</v>
      </c>
      <c r="C109" s="1" t="s">
        <v>12</v>
      </c>
      <c r="D109" s="1" t="str">
        <f>IF(MOD(MID(pesele__27[[#This Row],[PESEL]], 10, 1), 2) = 0, "k", "m")</f>
        <v>m</v>
      </c>
      <c r="E109" s="1" t="str">
        <f>CONCATENATE(pesele__27[[#This Row],[Nazwisko]],pesele__27[[#This Row],[Imie]])</f>
        <v>KreftaMateusz</v>
      </c>
      <c r="F109" s="1">
        <f>COUNTIF($E$2:$E$495, pesele__27[[#This Row],[nazwisko i imie]])</f>
        <v>1</v>
      </c>
    </row>
    <row r="110" spans="1:6" hidden="1" x14ac:dyDescent="0.35">
      <c r="A110" s="1" t="s">
        <v>741</v>
      </c>
      <c r="B110" s="1" t="s">
        <v>182</v>
      </c>
      <c r="C110" s="1" t="s">
        <v>183</v>
      </c>
      <c r="D110" s="1" t="str">
        <f>IF(MOD(MID(pesele__27[[#This Row],[PESEL]], 10, 1), 2) = 0, "k", "m")</f>
        <v>m</v>
      </c>
      <c r="E110" s="1" t="str">
        <f>CONCATENATE(pesele__27[[#This Row],[Nazwisko]],pesele__27[[#This Row],[Imie]])</f>
        <v>MalinowskiLukasz</v>
      </c>
      <c r="F110" s="1">
        <f>COUNTIF($E$2:$E$495, pesele__27[[#This Row],[nazwisko i imie]])</f>
        <v>1</v>
      </c>
    </row>
    <row r="111" spans="1:6" hidden="1" x14ac:dyDescent="0.35">
      <c r="A111" s="1" t="s">
        <v>742</v>
      </c>
      <c r="B111" s="1" t="s">
        <v>184</v>
      </c>
      <c r="C111" s="1" t="s">
        <v>185</v>
      </c>
      <c r="D111" s="1" t="str">
        <f>IF(MOD(MID(pesele__27[[#This Row],[PESEL]], 10, 1), 2) = 0, "k", "m")</f>
        <v>k</v>
      </c>
      <c r="E111" s="1" t="str">
        <f>CONCATENATE(pesele__27[[#This Row],[Nazwisko]],pesele__27[[#This Row],[Imie]])</f>
        <v>CzerlonekWeronika</v>
      </c>
      <c r="F111" s="1">
        <f>COUNTIF($E$2:$E$495, pesele__27[[#This Row],[nazwisko i imie]])</f>
        <v>1</v>
      </c>
    </row>
    <row r="112" spans="1:6" hidden="1" x14ac:dyDescent="0.35">
      <c r="A112" s="1" t="s">
        <v>743</v>
      </c>
      <c r="B112" s="1" t="s">
        <v>186</v>
      </c>
      <c r="C112" s="1" t="s">
        <v>187</v>
      </c>
      <c r="D112" s="1" t="str">
        <f>IF(MOD(MID(pesele__27[[#This Row],[PESEL]], 10, 1), 2) = 0, "k", "m")</f>
        <v>k</v>
      </c>
      <c r="E112" s="1" t="str">
        <f>CONCATENATE(pesele__27[[#This Row],[Nazwisko]],pesele__27[[#This Row],[Imie]])</f>
        <v>SzostakowskaDominika</v>
      </c>
      <c r="F112" s="1">
        <f>COUNTIF($E$2:$E$495, pesele__27[[#This Row],[nazwisko i imie]])</f>
        <v>1</v>
      </c>
    </row>
    <row r="113" spans="1:6" hidden="1" x14ac:dyDescent="0.35">
      <c r="A113" s="1" t="s">
        <v>744</v>
      </c>
      <c r="B113" s="1" t="s">
        <v>188</v>
      </c>
      <c r="C113" s="1" t="s">
        <v>42</v>
      </c>
      <c r="D113" s="1" t="str">
        <f>IF(MOD(MID(pesele__27[[#This Row],[PESEL]], 10, 1), 2) = 0, "k", "m")</f>
        <v>m</v>
      </c>
      <c r="E113" s="1" t="str">
        <f>CONCATENATE(pesele__27[[#This Row],[Nazwisko]],pesele__27[[#This Row],[Imie]])</f>
        <v>KaletaMikolaj</v>
      </c>
      <c r="F113" s="1">
        <f>COUNTIF($E$2:$E$495, pesele__27[[#This Row],[nazwisko i imie]])</f>
        <v>1</v>
      </c>
    </row>
    <row r="114" spans="1:6" hidden="1" x14ac:dyDescent="0.35">
      <c r="A114" s="1" t="s">
        <v>745</v>
      </c>
      <c r="B114" s="1" t="s">
        <v>189</v>
      </c>
      <c r="C114" s="1" t="s">
        <v>51</v>
      </c>
      <c r="D114" s="1" t="str">
        <f>IF(MOD(MID(pesele__27[[#This Row],[PESEL]], 10, 1), 2) = 0, "k", "m")</f>
        <v>k</v>
      </c>
      <c r="E114" s="1" t="str">
        <f>CONCATENATE(pesele__27[[#This Row],[Nazwisko]],pesele__27[[#This Row],[Imie]])</f>
        <v>KocurMartyna</v>
      </c>
      <c r="F114" s="1">
        <f>COUNTIF($E$2:$E$495, pesele__27[[#This Row],[nazwisko i imie]])</f>
        <v>1</v>
      </c>
    </row>
    <row r="115" spans="1:6" hidden="1" x14ac:dyDescent="0.35">
      <c r="A115" s="1" t="s">
        <v>746</v>
      </c>
      <c r="B115" s="1" t="s">
        <v>190</v>
      </c>
      <c r="C115" s="1" t="s">
        <v>130</v>
      </c>
      <c r="D115" s="1" t="str">
        <f>IF(MOD(MID(pesele__27[[#This Row],[PESEL]], 10, 1), 2) = 0, "k", "m")</f>
        <v>m</v>
      </c>
      <c r="E115" s="1" t="str">
        <f>CONCATENATE(pesele__27[[#This Row],[Nazwisko]],pesele__27[[#This Row],[Imie]])</f>
        <v>WitAndrzej</v>
      </c>
      <c r="F115" s="1">
        <f>COUNTIF($E$2:$E$495, pesele__27[[#This Row],[nazwisko i imie]])</f>
        <v>1</v>
      </c>
    </row>
    <row r="116" spans="1:6" hidden="1" x14ac:dyDescent="0.35">
      <c r="A116" s="1" t="s">
        <v>747</v>
      </c>
      <c r="B116" s="1" t="s">
        <v>191</v>
      </c>
      <c r="C116" s="1" t="s">
        <v>60</v>
      </c>
      <c r="D116" s="1" t="str">
        <f>IF(MOD(MID(pesele__27[[#This Row],[PESEL]], 10, 1), 2) = 0, "k", "m")</f>
        <v>m</v>
      </c>
      <c r="E116" s="1" t="str">
        <f>CONCATENATE(pesele__27[[#This Row],[Nazwisko]],pesele__27[[#This Row],[Imie]])</f>
        <v>RybienikIgor</v>
      </c>
      <c r="F116" s="1">
        <f>COUNTIF($E$2:$E$495, pesele__27[[#This Row],[nazwisko i imie]])</f>
        <v>1</v>
      </c>
    </row>
    <row r="117" spans="1:6" hidden="1" x14ac:dyDescent="0.35">
      <c r="A117" s="1" t="s">
        <v>748</v>
      </c>
      <c r="B117" s="1" t="s">
        <v>192</v>
      </c>
      <c r="C117" s="1" t="s">
        <v>193</v>
      </c>
      <c r="D117" s="1" t="str">
        <f>IF(MOD(MID(pesele__27[[#This Row],[PESEL]], 10, 1), 2) = 0, "k", "m")</f>
        <v>k</v>
      </c>
      <c r="E117" s="1" t="str">
        <f>CONCATENATE(pesele__27[[#This Row],[Nazwisko]],pesele__27[[#This Row],[Imie]])</f>
        <v>PuzleckaJulia</v>
      </c>
      <c r="F117" s="1">
        <f>COUNTIF($E$2:$E$495, pesele__27[[#This Row],[nazwisko i imie]])</f>
        <v>1</v>
      </c>
    </row>
    <row r="118" spans="1:6" hidden="1" x14ac:dyDescent="0.35">
      <c r="A118" s="1" t="s">
        <v>749</v>
      </c>
      <c r="B118" s="1" t="s">
        <v>194</v>
      </c>
      <c r="C118" s="1" t="s">
        <v>42</v>
      </c>
      <c r="D118" s="1" t="str">
        <f>IF(MOD(MID(pesele__27[[#This Row],[PESEL]], 10, 1), 2) = 0, "k", "m")</f>
        <v>m</v>
      </c>
      <c r="E118" s="1" t="str">
        <f>CONCATENATE(pesele__27[[#This Row],[Nazwisko]],pesele__27[[#This Row],[Imie]])</f>
        <v>JuralewiczMikolaj</v>
      </c>
      <c r="F118" s="1">
        <f>COUNTIF($E$2:$E$495, pesele__27[[#This Row],[nazwisko i imie]])</f>
        <v>1</v>
      </c>
    </row>
    <row r="119" spans="1:6" hidden="1" x14ac:dyDescent="0.35">
      <c r="A119" s="1" t="s">
        <v>750</v>
      </c>
      <c r="B119" s="1" t="s">
        <v>195</v>
      </c>
      <c r="C119" s="1" t="s">
        <v>78</v>
      </c>
      <c r="D119" s="1" t="str">
        <f>IF(MOD(MID(pesele__27[[#This Row],[PESEL]], 10, 1), 2) = 0, "k", "m")</f>
        <v>m</v>
      </c>
      <c r="E119" s="1" t="str">
        <f>CONCATENATE(pesele__27[[#This Row],[Nazwisko]],pesele__27[[#This Row],[Imie]])</f>
        <v>PiwowarekJan</v>
      </c>
      <c r="F119" s="1">
        <f>COUNTIF($E$2:$E$495, pesele__27[[#This Row],[nazwisko i imie]])</f>
        <v>1</v>
      </c>
    </row>
    <row r="120" spans="1:6" hidden="1" x14ac:dyDescent="0.35">
      <c r="A120" s="1" t="s">
        <v>751</v>
      </c>
      <c r="B120" s="1" t="s">
        <v>196</v>
      </c>
      <c r="C120" s="1" t="s">
        <v>42</v>
      </c>
      <c r="D120" s="1" t="str">
        <f>IF(MOD(MID(pesele__27[[#This Row],[PESEL]], 10, 1), 2) = 0, "k", "m")</f>
        <v>m</v>
      </c>
      <c r="E120" s="1" t="str">
        <f>CONCATENATE(pesele__27[[#This Row],[Nazwisko]],pesele__27[[#This Row],[Imie]])</f>
        <v>JurczakMikolaj</v>
      </c>
      <c r="F120" s="1">
        <f>COUNTIF($E$2:$E$495, pesele__27[[#This Row],[nazwisko i imie]])</f>
        <v>1</v>
      </c>
    </row>
    <row r="121" spans="1:6" hidden="1" x14ac:dyDescent="0.35">
      <c r="A121" s="1" t="s">
        <v>752</v>
      </c>
      <c r="B121" s="1" t="s">
        <v>197</v>
      </c>
      <c r="C121" s="1" t="s">
        <v>198</v>
      </c>
      <c r="D121" s="1" t="str">
        <f>IF(MOD(MID(pesele__27[[#This Row],[PESEL]], 10, 1), 2) = 0, "k", "m")</f>
        <v>k</v>
      </c>
      <c r="E121" s="1" t="str">
        <f>CONCATENATE(pesele__27[[#This Row],[Nazwisko]],pesele__27[[#This Row],[Imie]])</f>
        <v>OgrodowczykKonstancja</v>
      </c>
      <c r="F121" s="1">
        <f>COUNTIF($E$2:$E$495, pesele__27[[#This Row],[nazwisko i imie]])</f>
        <v>1</v>
      </c>
    </row>
    <row r="122" spans="1:6" hidden="1" x14ac:dyDescent="0.35">
      <c r="A122" s="1" t="s">
        <v>753</v>
      </c>
      <c r="B122" s="1" t="s">
        <v>199</v>
      </c>
      <c r="C122" s="1" t="s">
        <v>162</v>
      </c>
      <c r="D122" s="1" t="str">
        <f>IF(MOD(MID(pesele__27[[#This Row],[PESEL]], 10, 1), 2) = 0, "k", "m")</f>
        <v>m</v>
      </c>
      <c r="E122" s="1" t="str">
        <f>CONCATENATE(pesele__27[[#This Row],[Nazwisko]],pesele__27[[#This Row],[Imie]])</f>
        <v>StrojekFilip</v>
      </c>
      <c r="F122" s="1">
        <f>COUNTIF($E$2:$E$495, pesele__27[[#This Row],[nazwisko i imie]])</f>
        <v>1</v>
      </c>
    </row>
    <row r="123" spans="1:6" hidden="1" x14ac:dyDescent="0.35">
      <c r="A123" s="1" t="s">
        <v>754</v>
      </c>
      <c r="B123" s="1" t="s">
        <v>200</v>
      </c>
      <c r="C123" s="1" t="s">
        <v>201</v>
      </c>
      <c r="D123" s="1" t="str">
        <f>IF(MOD(MID(pesele__27[[#This Row],[PESEL]], 10, 1), 2) = 0, "k", "m")</f>
        <v>k</v>
      </c>
      <c r="E123" s="1" t="str">
        <f>CONCATENATE(pesele__27[[#This Row],[Nazwisko]],pesele__27[[#This Row],[Imie]])</f>
        <v>ZarembaAleksandra</v>
      </c>
      <c r="F123" s="1">
        <f>COUNTIF($E$2:$E$495, pesele__27[[#This Row],[nazwisko i imie]])</f>
        <v>1</v>
      </c>
    </row>
    <row r="124" spans="1:6" hidden="1" x14ac:dyDescent="0.35">
      <c r="A124" s="1" t="s">
        <v>755</v>
      </c>
      <c r="B124" s="1" t="s">
        <v>202</v>
      </c>
      <c r="C124" s="1" t="s">
        <v>84</v>
      </c>
      <c r="D124" s="1" t="str">
        <f>IF(MOD(MID(pesele__27[[#This Row],[PESEL]], 10, 1), 2) = 0, "k", "m")</f>
        <v>k</v>
      </c>
      <c r="E124" s="1" t="str">
        <f>CONCATENATE(pesele__27[[#This Row],[Nazwisko]],pesele__27[[#This Row],[Imie]])</f>
        <v>GorskaOliwia</v>
      </c>
      <c r="F124" s="1">
        <f>COUNTIF($E$2:$E$495, pesele__27[[#This Row],[nazwisko i imie]])</f>
        <v>1</v>
      </c>
    </row>
    <row r="125" spans="1:6" hidden="1" x14ac:dyDescent="0.35">
      <c r="A125" s="1" t="s">
        <v>756</v>
      </c>
      <c r="B125" s="1" t="s">
        <v>203</v>
      </c>
      <c r="C125" s="1" t="s">
        <v>112</v>
      </c>
      <c r="D125" s="1" t="str">
        <f>IF(MOD(MID(pesele__27[[#This Row],[PESEL]], 10, 1), 2) = 0, "k", "m")</f>
        <v>k</v>
      </c>
      <c r="E125" s="1" t="str">
        <f>CONCATENATE(pesele__27[[#This Row],[Nazwisko]],pesele__27[[#This Row],[Imie]])</f>
        <v>KwidzinskaPaulina</v>
      </c>
      <c r="F125" s="1">
        <f>COUNTIF($E$2:$E$495, pesele__27[[#This Row],[nazwisko i imie]])</f>
        <v>1</v>
      </c>
    </row>
    <row r="126" spans="1:6" hidden="1" x14ac:dyDescent="0.35">
      <c r="A126" s="1" t="s">
        <v>757</v>
      </c>
      <c r="B126" s="1" t="s">
        <v>204</v>
      </c>
      <c r="C126" s="1" t="s">
        <v>205</v>
      </c>
      <c r="D126" s="1" t="str">
        <f>IF(MOD(MID(pesele__27[[#This Row],[PESEL]], 10, 1), 2) = 0, "k", "m")</f>
        <v>k</v>
      </c>
      <c r="E126" s="1" t="str">
        <f>CONCATENATE(pesele__27[[#This Row],[Nazwisko]],pesele__27[[#This Row],[Imie]])</f>
        <v>SiemistkowskaJagoda</v>
      </c>
      <c r="F126" s="1">
        <f>COUNTIF($E$2:$E$495, pesele__27[[#This Row],[nazwisko i imie]])</f>
        <v>1</v>
      </c>
    </row>
    <row r="127" spans="1:6" hidden="1" x14ac:dyDescent="0.35">
      <c r="A127" s="1" t="s">
        <v>758</v>
      </c>
      <c r="B127" s="1" t="s">
        <v>206</v>
      </c>
      <c r="C127" s="1" t="s">
        <v>126</v>
      </c>
      <c r="D127" s="1" t="str">
        <f>IF(MOD(MID(pesele__27[[#This Row],[PESEL]], 10, 1), 2) = 0, "k", "m")</f>
        <v>m</v>
      </c>
      <c r="E127" s="1" t="str">
        <f>CONCATENATE(pesele__27[[#This Row],[Nazwisko]],pesele__27[[#This Row],[Imie]])</f>
        <v>UlewiczBartosz</v>
      </c>
      <c r="F127" s="1">
        <f>COUNTIF($E$2:$E$495, pesele__27[[#This Row],[nazwisko i imie]])</f>
        <v>1</v>
      </c>
    </row>
    <row r="128" spans="1:6" hidden="1" x14ac:dyDescent="0.35">
      <c r="A128" s="1" t="s">
        <v>759</v>
      </c>
      <c r="B128" s="1" t="s">
        <v>207</v>
      </c>
      <c r="C128" s="1" t="s">
        <v>208</v>
      </c>
      <c r="D128" s="1" t="str">
        <f>IF(MOD(MID(pesele__27[[#This Row],[PESEL]], 10, 1), 2) = 0, "k", "m")</f>
        <v>k</v>
      </c>
      <c r="E128" s="1" t="str">
        <f>CONCATENATE(pesele__27[[#This Row],[Nazwisko]],pesele__27[[#This Row],[Imie]])</f>
        <v>TokarskaAntonia</v>
      </c>
      <c r="F128" s="1">
        <f>COUNTIF($E$2:$E$495, pesele__27[[#This Row],[nazwisko i imie]])</f>
        <v>1</v>
      </c>
    </row>
    <row r="129" spans="1:6" hidden="1" x14ac:dyDescent="0.35">
      <c r="A129" s="1" t="s">
        <v>760</v>
      </c>
      <c r="B129" s="1" t="s">
        <v>209</v>
      </c>
      <c r="C129" s="1" t="s">
        <v>12</v>
      </c>
      <c r="D129" s="1" t="str">
        <f>IF(MOD(MID(pesele__27[[#This Row],[PESEL]], 10, 1), 2) = 0, "k", "m")</f>
        <v>m</v>
      </c>
      <c r="E129" s="1" t="str">
        <f>CONCATENATE(pesele__27[[#This Row],[Nazwisko]],pesele__27[[#This Row],[Imie]])</f>
        <v>KrupaMateusz</v>
      </c>
      <c r="F129" s="1">
        <f>COUNTIF($E$2:$E$495, pesele__27[[#This Row],[nazwisko i imie]])</f>
        <v>1</v>
      </c>
    </row>
    <row r="130" spans="1:6" hidden="1" x14ac:dyDescent="0.35">
      <c r="A130" s="1" t="s">
        <v>761</v>
      </c>
      <c r="B130" s="1" t="s">
        <v>210</v>
      </c>
      <c r="C130" s="1" t="s">
        <v>211</v>
      </c>
      <c r="D130" s="1" t="str">
        <f>IF(MOD(MID(pesele__27[[#This Row],[PESEL]], 10, 1), 2) = 0, "k", "m")</f>
        <v>k</v>
      </c>
      <c r="E130" s="1" t="str">
        <f>CONCATENATE(pesele__27[[#This Row],[Nazwisko]],pesele__27[[#This Row],[Imie]])</f>
        <v>SwirkAntonina</v>
      </c>
      <c r="F130" s="1">
        <f>COUNTIF($E$2:$E$495, pesele__27[[#This Row],[nazwisko i imie]])</f>
        <v>1</v>
      </c>
    </row>
    <row r="131" spans="1:6" hidden="1" x14ac:dyDescent="0.35">
      <c r="A131" s="1" t="s">
        <v>762</v>
      </c>
      <c r="B131" s="1" t="s">
        <v>212</v>
      </c>
      <c r="C131" s="1" t="s">
        <v>70</v>
      </c>
      <c r="D131" s="1" t="str">
        <f>IF(MOD(MID(pesele__27[[#This Row],[PESEL]], 10, 1), 2) = 0, "k", "m")</f>
        <v>m</v>
      </c>
      <c r="E131" s="1" t="str">
        <f>CONCATENATE(pesele__27[[#This Row],[Nazwisko]],pesele__27[[#This Row],[Imie]])</f>
        <v>KizielewiczMichal</v>
      </c>
      <c r="F131" s="1">
        <f>COUNTIF($E$2:$E$495, pesele__27[[#This Row],[nazwisko i imie]])</f>
        <v>1</v>
      </c>
    </row>
    <row r="132" spans="1:6" hidden="1" x14ac:dyDescent="0.35">
      <c r="A132" s="1" t="s">
        <v>763</v>
      </c>
      <c r="B132" s="1" t="s">
        <v>213</v>
      </c>
      <c r="C132" s="1" t="s">
        <v>214</v>
      </c>
      <c r="D132" s="1" t="str">
        <f>IF(MOD(MID(pesele__27[[#This Row],[PESEL]], 10, 1), 2) = 0, "k", "m")</f>
        <v>k</v>
      </c>
      <c r="E132" s="1" t="str">
        <f>CONCATENATE(pesele__27[[#This Row],[Nazwisko]],pesele__27[[#This Row],[Imie]])</f>
        <v>KeclerMilena</v>
      </c>
      <c r="F132" s="1">
        <f>COUNTIF($E$2:$E$495, pesele__27[[#This Row],[nazwisko i imie]])</f>
        <v>1</v>
      </c>
    </row>
    <row r="133" spans="1:6" hidden="1" x14ac:dyDescent="0.35">
      <c r="A133" s="1" t="s">
        <v>764</v>
      </c>
      <c r="B133" s="1" t="s">
        <v>215</v>
      </c>
      <c r="C133" s="1" t="s">
        <v>216</v>
      </c>
      <c r="D133" s="1" t="str">
        <f>IF(MOD(MID(pesele__27[[#This Row],[PESEL]], 10, 1), 2) = 0, "k", "m")</f>
        <v>k</v>
      </c>
      <c r="E133" s="1" t="str">
        <f>CONCATENATE(pesele__27[[#This Row],[Nazwisko]],pesele__27[[#This Row],[Imie]])</f>
        <v>ZochowskaAdriana</v>
      </c>
      <c r="F133" s="1">
        <f>COUNTIF($E$2:$E$495, pesele__27[[#This Row],[nazwisko i imie]])</f>
        <v>1</v>
      </c>
    </row>
    <row r="134" spans="1:6" x14ac:dyDescent="0.35">
      <c r="A134" s="1" t="s">
        <v>765</v>
      </c>
      <c r="B134" s="1" t="s">
        <v>217</v>
      </c>
      <c r="C134" s="1" t="s">
        <v>218</v>
      </c>
      <c r="D134" s="1" t="str">
        <f>IF(MOD(MID(pesele__27[[#This Row],[PESEL]], 10, 1), 2) = 0, "k", "m")</f>
        <v>k</v>
      </c>
      <c r="E134" s="1" t="str">
        <f>CONCATENATE(pesele__27[[#This Row],[Nazwisko]],pesele__27[[#This Row],[Imie]])</f>
        <v>KozlowskaMalgorzata</v>
      </c>
      <c r="F134" s="1">
        <f>COUNTIF($E$2:$E$495, pesele__27[[#This Row],[nazwisko i imie]])</f>
        <v>3</v>
      </c>
    </row>
    <row r="135" spans="1:6" hidden="1" x14ac:dyDescent="0.35">
      <c r="A135" s="1" t="s">
        <v>766</v>
      </c>
      <c r="B135" s="1" t="s">
        <v>219</v>
      </c>
      <c r="C135" s="1" t="s">
        <v>58</v>
      </c>
      <c r="D135" s="1" t="str">
        <f>IF(MOD(MID(pesele__27[[#This Row],[PESEL]], 10, 1), 2) = 0, "k", "m")</f>
        <v>k</v>
      </c>
      <c r="E135" s="1" t="str">
        <f>CONCATENATE(pesele__27[[#This Row],[Nazwisko]],pesele__27[[#This Row],[Imie]])</f>
        <v>LewandowskaMaja</v>
      </c>
      <c r="F135" s="1">
        <f>COUNTIF($E$2:$E$495, pesele__27[[#This Row],[nazwisko i imie]])</f>
        <v>1</v>
      </c>
    </row>
    <row r="136" spans="1:6" hidden="1" x14ac:dyDescent="0.35">
      <c r="A136" s="1" t="s">
        <v>767</v>
      </c>
      <c r="B136" s="1" t="s">
        <v>220</v>
      </c>
      <c r="C136" s="1" t="s">
        <v>221</v>
      </c>
      <c r="D136" s="1" t="str">
        <f>IF(MOD(MID(pesele__27[[#This Row],[PESEL]], 10, 1), 2) = 0, "k", "m")</f>
        <v>m</v>
      </c>
      <c r="E136" s="1" t="str">
        <f>CONCATENATE(pesele__27[[#This Row],[Nazwisko]],pesele__27[[#This Row],[Imie]])</f>
        <v>GorlikowskiPatrick</v>
      </c>
      <c r="F136" s="1">
        <f>COUNTIF($E$2:$E$495, pesele__27[[#This Row],[nazwisko i imie]])</f>
        <v>1</v>
      </c>
    </row>
    <row r="137" spans="1:6" hidden="1" x14ac:dyDescent="0.35">
      <c r="A137" s="1" t="s">
        <v>768</v>
      </c>
      <c r="B137" s="1" t="s">
        <v>222</v>
      </c>
      <c r="C137" s="1" t="s">
        <v>223</v>
      </c>
      <c r="D137" s="1" t="str">
        <f>IF(MOD(MID(pesele__27[[#This Row],[PESEL]], 10, 1), 2) = 0, "k", "m")</f>
        <v>k</v>
      </c>
      <c r="E137" s="1" t="str">
        <f>CONCATENATE(pesele__27[[#This Row],[Nazwisko]],pesele__27[[#This Row],[Imie]])</f>
        <v>KowalskaMaria</v>
      </c>
      <c r="F137" s="1">
        <f>COUNTIF($E$2:$E$495, pesele__27[[#This Row],[nazwisko i imie]])</f>
        <v>1</v>
      </c>
    </row>
    <row r="138" spans="1:6" hidden="1" x14ac:dyDescent="0.35">
      <c r="A138" s="1" t="s">
        <v>769</v>
      </c>
      <c r="B138" s="1" t="s">
        <v>224</v>
      </c>
      <c r="C138" s="1" t="s">
        <v>214</v>
      </c>
      <c r="D138" s="1" t="str">
        <f>IF(MOD(MID(pesele__27[[#This Row],[PESEL]], 10, 1), 2) = 0, "k", "m")</f>
        <v>k</v>
      </c>
      <c r="E138" s="1" t="str">
        <f>CONCATENATE(pesele__27[[#This Row],[Nazwisko]],pesele__27[[#This Row],[Imie]])</f>
        <v>KatendeMilena</v>
      </c>
      <c r="F138" s="1">
        <f>COUNTIF($E$2:$E$495, pesele__27[[#This Row],[nazwisko i imie]])</f>
        <v>1</v>
      </c>
    </row>
    <row r="139" spans="1:6" hidden="1" x14ac:dyDescent="0.35">
      <c r="A139" s="1" t="s">
        <v>770</v>
      </c>
      <c r="B139" s="1" t="s">
        <v>225</v>
      </c>
      <c r="C139" s="1" t="s">
        <v>121</v>
      </c>
      <c r="D139" s="1" t="str">
        <f>IF(MOD(MID(pesele__27[[#This Row],[PESEL]], 10, 1), 2) = 0, "k", "m")</f>
        <v>k</v>
      </c>
      <c r="E139" s="1" t="str">
        <f>CONCATENATE(pesele__27[[#This Row],[Nazwisko]],pesele__27[[#This Row],[Imie]])</f>
        <v>TokarzAnna</v>
      </c>
      <c r="F139" s="1">
        <f>COUNTIF($E$2:$E$495, pesele__27[[#This Row],[nazwisko i imie]])</f>
        <v>1</v>
      </c>
    </row>
    <row r="140" spans="1:6" hidden="1" x14ac:dyDescent="0.35">
      <c r="A140" s="1" t="s">
        <v>771</v>
      </c>
      <c r="B140" s="1" t="s">
        <v>226</v>
      </c>
      <c r="C140" s="1" t="s">
        <v>193</v>
      </c>
      <c r="D140" s="1" t="str">
        <f>IF(MOD(MID(pesele__27[[#This Row],[PESEL]], 10, 1), 2) = 0, "k", "m")</f>
        <v>k</v>
      </c>
      <c r="E140" s="1" t="str">
        <f>CONCATENATE(pesele__27[[#This Row],[Nazwisko]],pesele__27[[#This Row],[Imie]])</f>
        <v>RadoszJulia</v>
      </c>
      <c r="F140" s="1">
        <f>COUNTIF($E$2:$E$495, pesele__27[[#This Row],[nazwisko i imie]])</f>
        <v>1</v>
      </c>
    </row>
    <row r="141" spans="1:6" hidden="1" x14ac:dyDescent="0.35">
      <c r="A141" s="1" t="s">
        <v>772</v>
      </c>
      <c r="B141" s="1" t="s">
        <v>227</v>
      </c>
      <c r="C141" s="1" t="s">
        <v>70</v>
      </c>
      <c r="D141" s="1" t="str">
        <f>IF(MOD(MID(pesele__27[[#This Row],[PESEL]], 10, 1), 2) = 0, "k", "m")</f>
        <v>m</v>
      </c>
      <c r="E141" s="1" t="str">
        <f>CONCATENATE(pesele__27[[#This Row],[Nazwisko]],pesele__27[[#This Row],[Imie]])</f>
        <v>KomorowskaMichal</v>
      </c>
      <c r="F141" s="1">
        <f>COUNTIF($E$2:$E$495, pesele__27[[#This Row],[nazwisko i imie]])</f>
        <v>1</v>
      </c>
    </row>
    <row r="142" spans="1:6" hidden="1" x14ac:dyDescent="0.35">
      <c r="A142" s="1" t="s">
        <v>773</v>
      </c>
      <c r="B142" s="1" t="s">
        <v>228</v>
      </c>
      <c r="C142" s="1" t="s">
        <v>117</v>
      </c>
      <c r="D142" s="1" t="str">
        <f>IF(MOD(MID(pesele__27[[#This Row],[PESEL]], 10, 1), 2) = 0, "k", "m")</f>
        <v>k</v>
      </c>
      <c r="E142" s="1" t="str">
        <f>CONCATENATE(pesele__27[[#This Row],[Nazwisko]],pesele__27[[#This Row],[Imie]])</f>
        <v>ZakrzewskaOlga</v>
      </c>
      <c r="F142" s="1">
        <f>COUNTIF($E$2:$E$495, pesele__27[[#This Row],[nazwisko i imie]])</f>
        <v>1</v>
      </c>
    </row>
    <row r="143" spans="1:6" hidden="1" x14ac:dyDescent="0.35">
      <c r="A143" s="1" t="s">
        <v>774</v>
      </c>
      <c r="B143" s="1" t="s">
        <v>228</v>
      </c>
      <c r="C143" s="1" t="s">
        <v>229</v>
      </c>
      <c r="D143" s="1" t="str">
        <f>IF(MOD(MID(pesele__27[[#This Row],[PESEL]], 10, 1), 2) = 0, "k", "m")</f>
        <v>k</v>
      </c>
      <c r="E143" s="1" t="str">
        <f>CONCATENATE(pesele__27[[#This Row],[Nazwisko]],pesele__27[[#This Row],[Imie]])</f>
        <v>ZakrzewskaEwa</v>
      </c>
      <c r="F143" s="1">
        <f>COUNTIF($E$2:$E$495, pesele__27[[#This Row],[nazwisko i imie]])</f>
        <v>1</v>
      </c>
    </row>
    <row r="144" spans="1:6" hidden="1" x14ac:dyDescent="0.35">
      <c r="A144" s="1" t="s">
        <v>775</v>
      </c>
      <c r="B144" s="1" t="s">
        <v>230</v>
      </c>
      <c r="C144" s="1" t="s">
        <v>104</v>
      </c>
      <c r="D144" s="1" t="str">
        <f>IF(MOD(MID(pesele__27[[#This Row],[PESEL]], 10, 1), 2) = 0, "k", "m")</f>
        <v>m</v>
      </c>
      <c r="E144" s="1" t="str">
        <f>CONCATENATE(pesele__27[[#This Row],[Nazwisko]],pesele__27[[#This Row],[Imie]])</f>
        <v>RohdeJakub</v>
      </c>
      <c r="F144" s="1">
        <f>COUNTIF($E$2:$E$495, pesele__27[[#This Row],[nazwisko i imie]])</f>
        <v>1</v>
      </c>
    </row>
    <row r="145" spans="1:6" hidden="1" x14ac:dyDescent="0.35">
      <c r="A145" s="1" t="s">
        <v>776</v>
      </c>
      <c r="B145" s="1" t="s">
        <v>231</v>
      </c>
      <c r="C145" s="1" t="s">
        <v>232</v>
      </c>
      <c r="D145" s="1" t="str">
        <f>IF(MOD(MID(pesele__27[[#This Row],[PESEL]], 10, 1), 2) = 0, "k", "m")</f>
        <v>m</v>
      </c>
      <c r="E145" s="1" t="str">
        <f>CONCATENATE(pesele__27[[#This Row],[Nazwisko]],pesele__27[[#This Row],[Imie]])</f>
        <v>SmoliniecFranciszek</v>
      </c>
      <c r="F145" s="1">
        <f>COUNTIF($E$2:$E$495, pesele__27[[#This Row],[nazwisko i imie]])</f>
        <v>1</v>
      </c>
    </row>
    <row r="146" spans="1:6" hidden="1" x14ac:dyDescent="0.35">
      <c r="A146" s="1" t="s">
        <v>777</v>
      </c>
      <c r="B146" s="1" t="s">
        <v>233</v>
      </c>
      <c r="C146" s="1" t="s">
        <v>234</v>
      </c>
      <c r="D146" s="1" t="str">
        <f>IF(MOD(MID(pesele__27[[#This Row],[PESEL]], 10, 1), 2) = 0, "k", "m")</f>
        <v>m</v>
      </c>
      <c r="E146" s="1" t="str">
        <f>CONCATENATE(pesele__27[[#This Row],[Nazwisko]],pesele__27[[#This Row],[Imie]])</f>
        <v>PaluchowskiJulian</v>
      </c>
      <c r="F146" s="1">
        <f>COUNTIF($E$2:$E$495, pesele__27[[#This Row],[nazwisko i imie]])</f>
        <v>1</v>
      </c>
    </row>
    <row r="147" spans="1:6" hidden="1" x14ac:dyDescent="0.35">
      <c r="A147" s="1" t="s">
        <v>778</v>
      </c>
      <c r="B147" s="1" t="s">
        <v>235</v>
      </c>
      <c r="C147" s="1" t="s">
        <v>236</v>
      </c>
      <c r="D147" s="1" t="str">
        <f>IF(MOD(MID(pesele__27[[#This Row],[PESEL]], 10, 1), 2) = 0, "k", "m")</f>
        <v>k</v>
      </c>
      <c r="E147" s="1" t="str">
        <f>CONCATENATE(pesele__27[[#This Row],[Nazwisko]],pesele__27[[#This Row],[Imie]])</f>
        <v>PawlunKarolina</v>
      </c>
      <c r="F147" s="1">
        <f>COUNTIF($E$2:$E$495, pesele__27[[#This Row],[nazwisko i imie]])</f>
        <v>1</v>
      </c>
    </row>
    <row r="148" spans="1:6" hidden="1" x14ac:dyDescent="0.35">
      <c r="A148" s="1" t="s">
        <v>779</v>
      </c>
      <c r="B148" s="1" t="s">
        <v>237</v>
      </c>
      <c r="C148" s="1" t="s">
        <v>44</v>
      </c>
      <c r="D148" s="1" t="str">
        <f>IF(MOD(MID(pesele__27[[#This Row],[PESEL]], 10, 1), 2) = 0, "k", "m")</f>
        <v>k</v>
      </c>
      <c r="E148" s="1" t="str">
        <f>CONCATENATE(pesele__27[[#This Row],[Nazwisko]],pesele__27[[#This Row],[Imie]])</f>
        <v>MajchrzakLucja</v>
      </c>
      <c r="F148" s="1">
        <f>COUNTIF($E$2:$E$495, pesele__27[[#This Row],[nazwisko i imie]])</f>
        <v>1</v>
      </c>
    </row>
    <row r="149" spans="1:6" hidden="1" x14ac:dyDescent="0.35">
      <c r="A149" s="1" t="s">
        <v>780</v>
      </c>
      <c r="B149" s="1" t="s">
        <v>238</v>
      </c>
      <c r="C149" s="1" t="s">
        <v>134</v>
      </c>
      <c r="D149" s="1" t="str">
        <f>IF(MOD(MID(pesele__27[[#This Row],[PESEL]], 10, 1), 2) = 0, "k", "m")</f>
        <v>k</v>
      </c>
      <c r="E149" s="1" t="str">
        <f>CONCATENATE(pesele__27[[#This Row],[Nazwisko]],pesele__27[[#This Row],[Imie]])</f>
        <v>KoczakowskaMarta</v>
      </c>
      <c r="F149" s="1">
        <f>COUNTIF($E$2:$E$495, pesele__27[[#This Row],[nazwisko i imie]])</f>
        <v>1</v>
      </c>
    </row>
    <row r="150" spans="1:6" hidden="1" x14ac:dyDescent="0.35">
      <c r="A150" s="1" t="s">
        <v>781</v>
      </c>
      <c r="B150" s="1" t="s">
        <v>239</v>
      </c>
      <c r="C150" s="1" t="s">
        <v>150</v>
      </c>
      <c r="D150" s="1" t="str">
        <f>IF(MOD(MID(pesele__27[[#This Row],[PESEL]], 10, 1), 2) = 0, "k", "m")</f>
        <v>k</v>
      </c>
      <c r="E150" s="1" t="str">
        <f>CONCATENATE(pesele__27[[#This Row],[Nazwisko]],pesele__27[[#This Row],[Imie]])</f>
        <v>JakubczykNatalia</v>
      </c>
      <c r="F150" s="1">
        <f>COUNTIF($E$2:$E$495, pesele__27[[#This Row],[nazwisko i imie]])</f>
        <v>1</v>
      </c>
    </row>
    <row r="151" spans="1:6" hidden="1" x14ac:dyDescent="0.35">
      <c r="A151" s="1" t="s">
        <v>782</v>
      </c>
      <c r="B151" s="1" t="s">
        <v>240</v>
      </c>
      <c r="C151" s="1" t="s">
        <v>218</v>
      </c>
      <c r="D151" s="1" t="str">
        <f>IF(MOD(MID(pesele__27[[#This Row],[PESEL]], 10, 1), 2) = 0, "k", "m")</f>
        <v>k</v>
      </c>
      <c r="E151" s="1" t="str">
        <f>CONCATENATE(pesele__27[[#This Row],[Nazwisko]],pesele__27[[#This Row],[Imie]])</f>
        <v>KrolMalgorzata</v>
      </c>
      <c r="F151" s="1">
        <f>COUNTIF($E$2:$E$495, pesele__27[[#This Row],[nazwisko i imie]])</f>
        <v>1</v>
      </c>
    </row>
    <row r="152" spans="1:6" hidden="1" x14ac:dyDescent="0.35">
      <c r="A152" s="1" t="s">
        <v>783</v>
      </c>
      <c r="B152" s="1" t="s">
        <v>241</v>
      </c>
      <c r="C152" s="1" t="s">
        <v>242</v>
      </c>
      <c r="D152" s="1" t="str">
        <f>IF(MOD(MID(pesele__27[[#This Row],[PESEL]], 10, 1), 2) = 0, "k", "m")</f>
        <v>k</v>
      </c>
      <c r="E152" s="1" t="str">
        <f>CONCATENATE(pesele__27[[#This Row],[Nazwisko]],pesele__27[[#This Row],[Imie]])</f>
        <v>SrokowskaHelena</v>
      </c>
      <c r="F152" s="1">
        <f>COUNTIF($E$2:$E$495, pesele__27[[#This Row],[nazwisko i imie]])</f>
        <v>1</v>
      </c>
    </row>
    <row r="153" spans="1:6" hidden="1" x14ac:dyDescent="0.35">
      <c r="A153" s="1" t="s">
        <v>784</v>
      </c>
      <c r="B153" s="1" t="s">
        <v>241</v>
      </c>
      <c r="C153" s="1" t="s">
        <v>243</v>
      </c>
      <c r="D153" s="1" t="str">
        <f>IF(MOD(MID(pesele__27[[#This Row],[PESEL]], 10, 1), 2) = 0, "k", "m")</f>
        <v>k</v>
      </c>
      <c r="E153" s="1" t="str">
        <f>CONCATENATE(pesele__27[[#This Row],[Nazwisko]],pesele__27[[#This Row],[Imie]])</f>
        <v>SrokowskaIga</v>
      </c>
      <c r="F153" s="1">
        <f>COUNTIF($E$2:$E$495, pesele__27[[#This Row],[nazwisko i imie]])</f>
        <v>1</v>
      </c>
    </row>
    <row r="154" spans="1:6" hidden="1" x14ac:dyDescent="0.35">
      <c r="A154" s="1" t="s">
        <v>785</v>
      </c>
      <c r="B154" s="1" t="s">
        <v>244</v>
      </c>
      <c r="C154" s="1" t="s">
        <v>242</v>
      </c>
      <c r="D154" s="1" t="str">
        <f>IF(MOD(MID(pesele__27[[#This Row],[PESEL]], 10, 1), 2) = 0, "k", "m")</f>
        <v>k</v>
      </c>
      <c r="E154" s="1" t="str">
        <f>CONCATENATE(pesele__27[[#This Row],[Nazwisko]],pesele__27[[#This Row],[Imie]])</f>
        <v>StambuldzysHelena</v>
      </c>
      <c r="F154" s="1">
        <f>COUNTIF($E$2:$E$495, pesele__27[[#This Row],[nazwisko i imie]])</f>
        <v>1</v>
      </c>
    </row>
    <row r="155" spans="1:6" hidden="1" x14ac:dyDescent="0.35">
      <c r="A155" s="1" t="s">
        <v>786</v>
      </c>
      <c r="B155" s="1" t="s">
        <v>245</v>
      </c>
      <c r="C155" s="1" t="s">
        <v>246</v>
      </c>
      <c r="D155" s="1" t="str">
        <f>IF(MOD(MID(pesele__27[[#This Row],[PESEL]], 10, 1), 2) = 0, "k", "m")</f>
        <v>k</v>
      </c>
      <c r="E155" s="1" t="str">
        <f>CONCATENATE(pesele__27[[#This Row],[Nazwisko]],pesele__27[[#This Row],[Imie]])</f>
        <v>OstrowskaBeatrycze</v>
      </c>
      <c r="F155" s="1">
        <f>COUNTIF($E$2:$E$495, pesele__27[[#This Row],[nazwisko i imie]])</f>
        <v>1</v>
      </c>
    </row>
    <row r="156" spans="1:6" hidden="1" x14ac:dyDescent="0.35">
      <c r="A156" s="1" t="s">
        <v>787</v>
      </c>
      <c r="B156" s="1" t="s">
        <v>247</v>
      </c>
      <c r="C156" s="1" t="s">
        <v>211</v>
      </c>
      <c r="D156" s="1" t="str">
        <f>IF(MOD(MID(pesele__27[[#This Row],[PESEL]], 10, 1), 2) = 0, "k", "m")</f>
        <v>k</v>
      </c>
      <c r="E156" s="1" t="str">
        <f>CONCATENATE(pesele__27[[#This Row],[Nazwisko]],pesele__27[[#This Row],[Imie]])</f>
        <v>SmiecinskaAntonina</v>
      </c>
      <c r="F156" s="1">
        <f>COUNTIF($E$2:$E$495, pesele__27[[#This Row],[nazwisko i imie]])</f>
        <v>1</v>
      </c>
    </row>
    <row r="157" spans="1:6" hidden="1" x14ac:dyDescent="0.35">
      <c r="A157" s="1" t="s">
        <v>788</v>
      </c>
      <c r="B157" s="1" t="s">
        <v>151</v>
      </c>
      <c r="C157" s="1" t="s">
        <v>248</v>
      </c>
      <c r="D157" s="1" t="str">
        <f>IF(MOD(MID(pesele__27[[#This Row],[PESEL]], 10, 1), 2) = 0, "k", "m")</f>
        <v>k</v>
      </c>
      <c r="E157" s="1" t="str">
        <f>CONCATENATE(pesele__27[[#This Row],[Nazwisko]],pesele__27[[#This Row],[Imie]])</f>
        <v>CzechowskaWanda</v>
      </c>
      <c r="F157" s="1">
        <f>COUNTIF($E$2:$E$495, pesele__27[[#This Row],[nazwisko i imie]])</f>
        <v>1</v>
      </c>
    </row>
    <row r="158" spans="1:6" hidden="1" x14ac:dyDescent="0.35">
      <c r="A158" s="1" t="s">
        <v>789</v>
      </c>
      <c r="B158" s="1" t="s">
        <v>249</v>
      </c>
      <c r="C158" s="1" t="s">
        <v>51</v>
      </c>
      <c r="D158" s="1" t="str">
        <f>IF(MOD(MID(pesele__27[[#This Row],[PESEL]], 10, 1), 2) = 0, "k", "m")</f>
        <v>k</v>
      </c>
      <c r="E158" s="1" t="str">
        <f>CONCATENATE(pesele__27[[#This Row],[Nazwisko]],pesele__27[[#This Row],[Imie]])</f>
        <v>KmitaMartyna</v>
      </c>
      <c r="F158" s="1">
        <f>COUNTIF($E$2:$E$495, pesele__27[[#This Row],[nazwisko i imie]])</f>
        <v>1</v>
      </c>
    </row>
    <row r="159" spans="1:6" hidden="1" x14ac:dyDescent="0.35">
      <c r="A159" s="1" t="s">
        <v>790</v>
      </c>
      <c r="B159" s="1" t="s">
        <v>250</v>
      </c>
      <c r="C159" s="1" t="s">
        <v>251</v>
      </c>
      <c r="D159" s="1" t="str">
        <f>IF(MOD(MID(pesele__27[[#This Row],[PESEL]], 10, 1), 2) = 0, "k", "m")</f>
        <v>k</v>
      </c>
      <c r="E159" s="1" t="str">
        <f>CONCATENATE(pesele__27[[#This Row],[Nazwisko]],pesele__27[[#This Row],[Imie]])</f>
        <v>GachewiczPola</v>
      </c>
      <c r="F159" s="1">
        <f>COUNTIF($E$2:$E$495, pesele__27[[#This Row],[nazwisko i imie]])</f>
        <v>1</v>
      </c>
    </row>
    <row r="160" spans="1:6" hidden="1" x14ac:dyDescent="0.35">
      <c r="A160" s="1" t="s">
        <v>791</v>
      </c>
      <c r="B160" s="1" t="s">
        <v>219</v>
      </c>
      <c r="C160" s="1" t="s">
        <v>229</v>
      </c>
      <c r="D160" s="1" t="str">
        <f>IF(MOD(MID(pesele__27[[#This Row],[PESEL]], 10, 1), 2) = 0, "k", "m")</f>
        <v>k</v>
      </c>
      <c r="E160" s="1" t="str">
        <f>CONCATENATE(pesele__27[[#This Row],[Nazwisko]],pesele__27[[#This Row],[Imie]])</f>
        <v>LewandowskaEwa</v>
      </c>
      <c r="F160" s="1">
        <f>COUNTIF($E$2:$E$495, pesele__27[[#This Row],[nazwisko i imie]])</f>
        <v>1</v>
      </c>
    </row>
    <row r="161" spans="1:6" hidden="1" x14ac:dyDescent="0.35">
      <c r="A161" s="1" t="s">
        <v>792</v>
      </c>
      <c r="B161" s="1" t="s">
        <v>252</v>
      </c>
      <c r="C161" s="1" t="s">
        <v>253</v>
      </c>
      <c r="D161" s="1" t="str">
        <f>IF(MOD(MID(pesele__27[[#This Row],[PESEL]], 10, 1), 2) = 0, "k", "m")</f>
        <v>k</v>
      </c>
      <c r="E161" s="1" t="str">
        <f>CONCATENATE(pesele__27[[#This Row],[Nazwisko]],pesele__27[[#This Row],[Imie]])</f>
        <v>PaliniewiczKatarzyna</v>
      </c>
      <c r="F161" s="1">
        <f>COUNTIF($E$2:$E$495, pesele__27[[#This Row],[nazwisko i imie]])</f>
        <v>1</v>
      </c>
    </row>
    <row r="162" spans="1:6" hidden="1" x14ac:dyDescent="0.35">
      <c r="A162" s="1" t="s">
        <v>793</v>
      </c>
      <c r="B162" s="1" t="s">
        <v>254</v>
      </c>
      <c r="C162" s="1" t="s">
        <v>255</v>
      </c>
      <c r="D162" s="1" t="str">
        <f>IF(MOD(MID(pesele__27[[#This Row],[PESEL]], 10, 1), 2) = 0, "k", "m")</f>
        <v>k</v>
      </c>
      <c r="E162" s="1" t="str">
        <f>CONCATENATE(pesele__27[[#This Row],[Nazwisko]],pesele__27[[#This Row],[Imie]])</f>
        <v>LubinskaMagdalena</v>
      </c>
      <c r="F162" s="1">
        <f>COUNTIF($E$2:$E$495, pesele__27[[#This Row],[nazwisko i imie]])</f>
        <v>1</v>
      </c>
    </row>
    <row r="163" spans="1:6" hidden="1" x14ac:dyDescent="0.35">
      <c r="A163" s="1" t="s">
        <v>794</v>
      </c>
      <c r="B163" s="1" t="s">
        <v>256</v>
      </c>
      <c r="C163" s="1" t="s">
        <v>257</v>
      </c>
      <c r="D163" s="1" t="str">
        <f>IF(MOD(MID(pesele__27[[#This Row],[PESEL]], 10, 1), 2) = 0, "k", "m")</f>
        <v>k</v>
      </c>
      <c r="E163" s="1" t="str">
        <f>CONCATENATE(pesele__27[[#This Row],[Nazwisko]],pesele__27[[#This Row],[Imie]])</f>
        <v>MrozekLena</v>
      </c>
      <c r="F163" s="1">
        <f>COUNTIF($E$2:$E$495, pesele__27[[#This Row],[nazwisko i imie]])</f>
        <v>1</v>
      </c>
    </row>
    <row r="164" spans="1:6" hidden="1" x14ac:dyDescent="0.35">
      <c r="A164" s="1" t="s">
        <v>795</v>
      </c>
      <c r="B164" s="1" t="s">
        <v>258</v>
      </c>
      <c r="C164" s="1" t="s">
        <v>185</v>
      </c>
      <c r="D164" s="1" t="str">
        <f>IF(MOD(MID(pesele__27[[#This Row],[PESEL]], 10, 1), 2) = 0, "k", "m")</f>
        <v>k</v>
      </c>
      <c r="E164" s="1" t="str">
        <f>CONCATENATE(pesele__27[[#This Row],[Nazwisko]],pesele__27[[#This Row],[Imie]])</f>
        <v>DrapinskaWeronika</v>
      </c>
      <c r="F164" s="1">
        <f>COUNTIF($E$2:$E$495, pesele__27[[#This Row],[nazwisko i imie]])</f>
        <v>1</v>
      </c>
    </row>
    <row r="165" spans="1:6" hidden="1" x14ac:dyDescent="0.35">
      <c r="A165" s="1" t="s">
        <v>796</v>
      </c>
      <c r="B165" s="1" t="s">
        <v>259</v>
      </c>
      <c r="C165" s="1" t="s">
        <v>185</v>
      </c>
      <c r="D165" s="1" t="str">
        <f>IF(MOD(MID(pesele__27[[#This Row],[PESEL]], 10, 1), 2) = 0, "k", "m")</f>
        <v>k</v>
      </c>
      <c r="E165" s="1" t="str">
        <f>CONCATENATE(pesele__27[[#This Row],[Nazwisko]],pesele__27[[#This Row],[Imie]])</f>
        <v>DawidowskaWeronika</v>
      </c>
      <c r="F165" s="1">
        <f>COUNTIF($E$2:$E$495, pesele__27[[#This Row],[nazwisko i imie]])</f>
        <v>1</v>
      </c>
    </row>
    <row r="166" spans="1:6" hidden="1" x14ac:dyDescent="0.35">
      <c r="A166" s="1" t="s">
        <v>797</v>
      </c>
      <c r="B166" s="1" t="s">
        <v>260</v>
      </c>
      <c r="C166" s="1" t="s">
        <v>229</v>
      </c>
      <c r="D166" s="1" t="str">
        <f>IF(MOD(MID(pesele__27[[#This Row],[PESEL]], 10, 1), 2) = 0, "k", "m")</f>
        <v>k</v>
      </c>
      <c r="E166" s="1" t="str">
        <f>CONCATENATE(pesele__27[[#This Row],[Nazwisko]],pesele__27[[#This Row],[Imie]])</f>
        <v>SzarmachEwa</v>
      </c>
      <c r="F166" s="1">
        <f>COUNTIF($E$2:$E$495, pesele__27[[#This Row],[nazwisko i imie]])</f>
        <v>1</v>
      </c>
    </row>
    <row r="167" spans="1:6" hidden="1" x14ac:dyDescent="0.35">
      <c r="A167" s="1" t="s">
        <v>798</v>
      </c>
      <c r="B167" s="1" t="s">
        <v>261</v>
      </c>
      <c r="C167" s="1" t="s">
        <v>262</v>
      </c>
      <c r="D167" s="1" t="str">
        <f>IF(MOD(MID(pesele__27[[#This Row],[PESEL]], 10, 1), 2) = 0, "k", "m")</f>
        <v>k</v>
      </c>
      <c r="E167" s="1" t="str">
        <f>CONCATENATE(pesele__27[[#This Row],[Nazwisko]],pesele__27[[#This Row],[Imie]])</f>
        <v>BurghardZofia</v>
      </c>
      <c r="F167" s="1">
        <f>COUNTIF($E$2:$E$495, pesele__27[[#This Row],[nazwisko i imie]])</f>
        <v>1</v>
      </c>
    </row>
    <row r="168" spans="1:6" hidden="1" x14ac:dyDescent="0.35">
      <c r="A168" s="1" t="s">
        <v>799</v>
      </c>
      <c r="B168" s="1" t="s">
        <v>263</v>
      </c>
      <c r="C168" s="1" t="s">
        <v>257</v>
      </c>
      <c r="D168" s="1" t="str">
        <f>IF(MOD(MID(pesele__27[[#This Row],[PESEL]], 10, 1), 2) = 0, "k", "m")</f>
        <v>k</v>
      </c>
      <c r="E168" s="1" t="str">
        <f>CONCATENATE(pesele__27[[#This Row],[Nazwisko]],pesele__27[[#This Row],[Imie]])</f>
        <v>MichalskaLena</v>
      </c>
      <c r="F168" s="1">
        <f>COUNTIF($E$2:$E$495, pesele__27[[#This Row],[nazwisko i imie]])</f>
        <v>1</v>
      </c>
    </row>
    <row r="169" spans="1:6" hidden="1" x14ac:dyDescent="0.35">
      <c r="A169" s="1" t="s">
        <v>800</v>
      </c>
      <c r="B169" s="1" t="s">
        <v>264</v>
      </c>
      <c r="C169" s="1" t="s">
        <v>257</v>
      </c>
      <c r="D169" s="1" t="str">
        <f>IF(MOD(MID(pesele__27[[#This Row],[PESEL]], 10, 1), 2) = 0, "k", "m")</f>
        <v>k</v>
      </c>
      <c r="E169" s="1" t="str">
        <f>CONCATENATE(pesele__27[[#This Row],[Nazwisko]],pesele__27[[#This Row],[Imie]])</f>
        <v>MezynskaLena</v>
      </c>
      <c r="F169" s="1">
        <f>COUNTIF($E$2:$E$495, pesele__27[[#This Row],[nazwisko i imie]])</f>
        <v>1</v>
      </c>
    </row>
    <row r="170" spans="1:6" hidden="1" x14ac:dyDescent="0.35">
      <c r="A170" s="1" t="s">
        <v>801</v>
      </c>
      <c r="B170" s="1" t="s">
        <v>265</v>
      </c>
      <c r="C170" s="1" t="s">
        <v>93</v>
      </c>
      <c r="D170" s="1" t="str">
        <f>IF(MOD(MID(pesele__27[[#This Row],[PESEL]], 10, 1), 2) = 0, "k", "m")</f>
        <v>k</v>
      </c>
      <c r="E170" s="1" t="str">
        <f>CONCATENATE(pesele__27[[#This Row],[Nazwisko]],pesele__27[[#This Row],[Imie]])</f>
        <v>KaminskaMonika</v>
      </c>
      <c r="F170" s="1">
        <f>COUNTIF($E$2:$E$495, pesele__27[[#This Row],[nazwisko i imie]])</f>
        <v>1</v>
      </c>
    </row>
    <row r="171" spans="1:6" hidden="1" x14ac:dyDescent="0.35">
      <c r="A171" s="1" t="s">
        <v>802</v>
      </c>
      <c r="B171" s="1" t="s">
        <v>266</v>
      </c>
      <c r="C171" s="1" t="s">
        <v>267</v>
      </c>
      <c r="D171" s="1" t="str">
        <f>IF(MOD(MID(pesele__27[[#This Row],[PESEL]], 10, 1), 2) = 0, "k", "m")</f>
        <v>k</v>
      </c>
      <c r="E171" s="1" t="str">
        <f>CONCATENATE(pesele__27[[#This Row],[Nazwisko]],pesele__27[[#This Row],[Imie]])</f>
        <v>EdelVanessa</v>
      </c>
      <c r="F171" s="1">
        <f>COUNTIF($E$2:$E$495, pesele__27[[#This Row],[nazwisko i imie]])</f>
        <v>1</v>
      </c>
    </row>
    <row r="172" spans="1:6" hidden="1" x14ac:dyDescent="0.35">
      <c r="A172" s="1" t="s">
        <v>803</v>
      </c>
      <c r="B172" s="1" t="s">
        <v>268</v>
      </c>
      <c r="C172" s="1" t="s">
        <v>251</v>
      </c>
      <c r="D172" s="1" t="str">
        <f>IF(MOD(MID(pesele__27[[#This Row],[PESEL]], 10, 1), 2) = 0, "k", "m")</f>
        <v>k</v>
      </c>
      <c r="E172" s="1" t="str">
        <f>CONCATENATE(pesele__27[[#This Row],[Nazwisko]],pesele__27[[#This Row],[Imie]])</f>
        <v>GadomskaPola</v>
      </c>
      <c r="F172" s="1">
        <f>COUNTIF($E$2:$E$495, pesele__27[[#This Row],[nazwisko i imie]])</f>
        <v>1</v>
      </c>
    </row>
    <row r="173" spans="1:6" hidden="1" x14ac:dyDescent="0.35">
      <c r="A173" s="1" t="s">
        <v>804</v>
      </c>
      <c r="B173" s="1" t="s">
        <v>269</v>
      </c>
      <c r="C173" s="1" t="s">
        <v>56</v>
      </c>
      <c r="D173" s="1" t="str">
        <f>IF(MOD(MID(pesele__27[[#This Row],[PESEL]], 10, 1), 2) = 0, "k", "m")</f>
        <v>k</v>
      </c>
      <c r="E173" s="1" t="str">
        <f>CONCATENATE(pesele__27[[#This Row],[Nazwisko]],pesele__27[[#This Row],[Imie]])</f>
        <v>KrzywiecZuzanna</v>
      </c>
      <c r="F173" s="1">
        <f>COUNTIF($E$2:$E$495, pesele__27[[#This Row],[nazwisko i imie]])</f>
        <v>1</v>
      </c>
    </row>
    <row r="174" spans="1:6" hidden="1" x14ac:dyDescent="0.35">
      <c r="A174" s="1" t="s">
        <v>805</v>
      </c>
      <c r="B174" s="1" t="s">
        <v>270</v>
      </c>
      <c r="C174" s="1" t="s">
        <v>257</v>
      </c>
      <c r="D174" s="1" t="str">
        <f>IF(MOD(MID(pesele__27[[#This Row],[PESEL]], 10, 1), 2) = 0, "k", "m")</f>
        <v>k</v>
      </c>
      <c r="E174" s="1" t="str">
        <f>CONCATENATE(pesele__27[[#This Row],[Nazwisko]],pesele__27[[#This Row],[Imie]])</f>
        <v>MielcarzLena</v>
      </c>
      <c r="F174" s="1">
        <f>COUNTIF($E$2:$E$495, pesele__27[[#This Row],[nazwisko i imie]])</f>
        <v>1</v>
      </c>
    </row>
    <row r="175" spans="1:6" hidden="1" x14ac:dyDescent="0.35">
      <c r="A175" s="1" t="s">
        <v>806</v>
      </c>
      <c r="B175" s="1" t="s">
        <v>271</v>
      </c>
      <c r="C175" s="1" t="s">
        <v>150</v>
      </c>
      <c r="D175" s="1" t="str">
        <f>IF(MOD(MID(pesele__27[[#This Row],[PESEL]], 10, 1), 2) = 0, "k", "m")</f>
        <v>k</v>
      </c>
      <c r="E175" s="1" t="str">
        <f>CONCATENATE(pesele__27[[#This Row],[Nazwisko]],pesele__27[[#This Row],[Imie]])</f>
        <v>JanikNatalia</v>
      </c>
      <c r="F175" s="1">
        <f>COUNTIF($E$2:$E$495, pesele__27[[#This Row],[nazwisko i imie]])</f>
        <v>1</v>
      </c>
    </row>
    <row r="176" spans="1:6" hidden="1" x14ac:dyDescent="0.35">
      <c r="A176" s="1" t="s">
        <v>807</v>
      </c>
      <c r="B176" s="1" t="s">
        <v>272</v>
      </c>
      <c r="C176" s="1" t="s">
        <v>273</v>
      </c>
      <c r="D176" s="1" t="str">
        <f>IF(MOD(MID(pesele__27[[#This Row],[PESEL]], 10, 1), 2) = 0, "k", "m")</f>
        <v>k</v>
      </c>
      <c r="E176" s="1" t="str">
        <f>CONCATENATE(pesele__27[[#This Row],[Nazwisko]],pesele__27[[#This Row],[Imie]])</f>
        <v>StawirejHanna</v>
      </c>
      <c r="F176" s="1">
        <f>COUNTIF($E$2:$E$495, pesele__27[[#This Row],[nazwisko i imie]])</f>
        <v>1</v>
      </c>
    </row>
    <row r="177" spans="1:6" hidden="1" x14ac:dyDescent="0.35">
      <c r="A177" s="1" t="s">
        <v>808</v>
      </c>
      <c r="B177" s="1" t="s">
        <v>274</v>
      </c>
      <c r="C177" s="1" t="s">
        <v>121</v>
      </c>
      <c r="D177" s="1" t="str">
        <f>IF(MOD(MID(pesele__27[[#This Row],[PESEL]], 10, 1), 2) = 0, "k", "m")</f>
        <v>k</v>
      </c>
      <c r="E177" s="1" t="str">
        <f>CONCATENATE(pesele__27[[#This Row],[Nazwisko]],pesele__27[[#This Row],[Imie]])</f>
        <v>BrankiewiczAnna</v>
      </c>
      <c r="F177" s="1">
        <f>COUNTIF($E$2:$E$495, pesele__27[[#This Row],[nazwisko i imie]])</f>
        <v>1</v>
      </c>
    </row>
    <row r="178" spans="1:6" hidden="1" x14ac:dyDescent="0.35">
      <c r="A178" s="1" t="s">
        <v>809</v>
      </c>
      <c r="B178" s="1" t="s">
        <v>275</v>
      </c>
      <c r="C178" s="1" t="s">
        <v>58</v>
      </c>
      <c r="D178" s="1" t="str">
        <f>IF(MOD(MID(pesele__27[[#This Row],[PESEL]], 10, 1), 2) = 0, "k", "m")</f>
        <v>k</v>
      </c>
      <c r="E178" s="1" t="str">
        <f>CONCATENATE(pesele__27[[#This Row],[Nazwisko]],pesele__27[[#This Row],[Imie]])</f>
        <v>KusznerMaja</v>
      </c>
      <c r="F178" s="1">
        <f>COUNTIF($E$2:$E$495, pesele__27[[#This Row],[nazwisko i imie]])</f>
        <v>1</v>
      </c>
    </row>
    <row r="179" spans="1:6" hidden="1" x14ac:dyDescent="0.35">
      <c r="A179" s="1" t="s">
        <v>810</v>
      </c>
      <c r="B179" s="1" t="s">
        <v>276</v>
      </c>
      <c r="C179" s="1" t="s">
        <v>24</v>
      </c>
      <c r="D179" s="1" t="str">
        <f>IF(MOD(MID(pesele__27[[#This Row],[PESEL]], 10, 1), 2) = 0, "k", "m")</f>
        <v>m</v>
      </c>
      <c r="E179" s="1" t="str">
        <f>CONCATENATE(pesele__27[[#This Row],[Nazwisko]],pesele__27[[#This Row],[Imie]])</f>
        <v>LuchowskiMaksymilian</v>
      </c>
      <c r="F179" s="1">
        <f>COUNTIF($E$2:$E$495, pesele__27[[#This Row],[nazwisko i imie]])</f>
        <v>1</v>
      </c>
    </row>
    <row r="180" spans="1:6" hidden="1" x14ac:dyDescent="0.35">
      <c r="A180" s="1" t="s">
        <v>811</v>
      </c>
      <c r="B180" s="1" t="s">
        <v>277</v>
      </c>
      <c r="C180" s="1" t="s">
        <v>278</v>
      </c>
      <c r="D180" s="1" t="str">
        <f>IF(MOD(MID(pesele__27[[#This Row],[PESEL]], 10, 1), 2) = 0, "k", "m")</f>
        <v>m</v>
      </c>
      <c r="E180" s="1" t="str">
        <f>CONCATENATE(pesele__27[[#This Row],[Nazwisko]],pesele__27[[#This Row],[Imie]])</f>
        <v>JaniakNico</v>
      </c>
      <c r="F180" s="1">
        <f>COUNTIF($E$2:$E$495, pesele__27[[#This Row],[nazwisko i imie]])</f>
        <v>1</v>
      </c>
    </row>
    <row r="181" spans="1:6" hidden="1" x14ac:dyDescent="0.35">
      <c r="A181" s="1" t="s">
        <v>812</v>
      </c>
      <c r="B181" s="1" t="s">
        <v>279</v>
      </c>
      <c r="C181" s="1" t="s">
        <v>78</v>
      </c>
      <c r="D181" s="1" t="str">
        <f>IF(MOD(MID(pesele__27[[#This Row],[PESEL]], 10, 1), 2) = 0, "k", "m")</f>
        <v>m</v>
      </c>
      <c r="E181" s="1" t="str">
        <f>CONCATENATE(pesele__27[[#This Row],[Nazwisko]],pesele__27[[#This Row],[Imie]])</f>
        <v>PinkowskiJan</v>
      </c>
      <c r="F181" s="1">
        <f>COUNTIF($E$2:$E$495, pesele__27[[#This Row],[nazwisko i imie]])</f>
        <v>1</v>
      </c>
    </row>
    <row r="182" spans="1:6" hidden="1" x14ac:dyDescent="0.35">
      <c r="A182" s="1" t="s">
        <v>813</v>
      </c>
      <c r="B182" s="1" t="s">
        <v>280</v>
      </c>
      <c r="C182" s="1" t="s">
        <v>104</v>
      </c>
      <c r="D182" s="1" t="str">
        <f>IF(MOD(MID(pesele__27[[#This Row],[PESEL]], 10, 1), 2) = 0, "k", "m")</f>
        <v>m</v>
      </c>
      <c r="E182" s="1" t="str">
        <f>CONCATENATE(pesele__27[[#This Row],[Nazwisko]],pesele__27[[#This Row],[Imie]])</f>
        <v>ProchniewiczJakub</v>
      </c>
      <c r="F182" s="1">
        <f>COUNTIF($E$2:$E$495, pesele__27[[#This Row],[nazwisko i imie]])</f>
        <v>1</v>
      </c>
    </row>
    <row r="183" spans="1:6" hidden="1" x14ac:dyDescent="0.35">
      <c r="A183" s="1" t="s">
        <v>814</v>
      </c>
      <c r="B183" s="1" t="s">
        <v>281</v>
      </c>
      <c r="C183" s="1" t="s">
        <v>282</v>
      </c>
      <c r="D183" s="1" t="str">
        <f>IF(MOD(MID(pesele__27[[#This Row],[PESEL]], 10, 1), 2) = 0, "k", "m")</f>
        <v>m</v>
      </c>
      <c r="E183" s="1" t="str">
        <f>CONCATENATE(pesele__27[[#This Row],[Nazwisko]],pesele__27[[#This Row],[Imie]])</f>
        <v>ZaleskiAdrian</v>
      </c>
      <c r="F183" s="1">
        <f>COUNTIF($E$2:$E$495, pesele__27[[#This Row],[nazwisko i imie]])</f>
        <v>1</v>
      </c>
    </row>
    <row r="184" spans="1:6" hidden="1" x14ac:dyDescent="0.35">
      <c r="A184" s="1" t="s">
        <v>815</v>
      </c>
      <c r="B184" s="1" t="s">
        <v>283</v>
      </c>
      <c r="C184" s="1" t="s">
        <v>104</v>
      </c>
      <c r="D184" s="1" t="str">
        <f>IF(MOD(MID(pesele__27[[#This Row],[PESEL]], 10, 1), 2) = 0, "k", "m")</f>
        <v>m</v>
      </c>
      <c r="E184" s="1" t="str">
        <f>CONCATENATE(pesele__27[[#This Row],[Nazwisko]],pesele__27[[#This Row],[Imie]])</f>
        <v>PuppJakub</v>
      </c>
      <c r="F184" s="1">
        <f>COUNTIF($E$2:$E$495, pesele__27[[#This Row],[nazwisko i imie]])</f>
        <v>1</v>
      </c>
    </row>
    <row r="185" spans="1:6" hidden="1" x14ac:dyDescent="0.35">
      <c r="A185" s="1" t="s">
        <v>816</v>
      </c>
      <c r="B185" s="1" t="s">
        <v>284</v>
      </c>
      <c r="C185" s="1" t="s">
        <v>14</v>
      </c>
      <c r="D185" s="1" t="str">
        <f>IF(MOD(MID(pesele__27[[#This Row],[PESEL]], 10, 1), 2) = 0, "k", "m")</f>
        <v>m</v>
      </c>
      <c r="E185" s="1" t="str">
        <f>CONCATENATE(pesele__27[[#This Row],[Nazwisko]],pesele__27[[#This Row],[Imie]])</f>
        <v>GorazdowskiPatryk</v>
      </c>
      <c r="F185" s="1">
        <f>COUNTIF($E$2:$E$495, pesele__27[[#This Row],[nazwisko i imie]])</f>
        <v>1</v>
      </c>
    </row>
    <row r="186" spans="1:6" hidden="1" x14ac:dyDescent="0.35">
      <c r="A186" s="1" t="s">
        <v>817</v>
      </c>
      <c r="B186" s="1" t="s">
        <v>285</v>
      </c>
      <c r="C186" s="1" t="s">
        <v>104</v>
      </c>
      <c r="D186" s="1" t="str">
        <f>IF(MOD(MID(pesele__27[[#This Row],[PESEL]], 10, 1), 2) = 0, "k", "m")</f>
        <v>m</v>
      </c>
      <c r="E186" s="1" t="str">
        <f>CONCATENATE(pesele__27[[#This Row],[Nazwisko]],pesele__27[[#This Row],[Imie]])</f>
        <v>RodakJakub</v>
      </c>
      <c r="F186" s="1">
        <f>COUNTIF($E$2:$E$495, pesele__27[[#This Row],[nazwisko i imie]])</f>
        <v>1</v>
      </c>
    </row>
    <row r="187" spans="1:6" hidden="1" x14ac:dyDescent="0.35">
      <c r="A187" s="1" t="s">
        <v>818</v>
      </c>
      <c r="B187" s="1" t="s">
        <v>286</v>
      </c>
      <c r="C187" s="1" t="s">
        <v>126</v>
      </c>
      <c r="D187" s="1" t="str">
        <f>IF(MOD(MID(pesele__27[[#This Row],[PESEL]], 10, 1), 2) = 0, "k", "m")</f>
        <v>m</v>
      </c>
      <c r="E187" s="1" t="str">
        <f>CONCATENATE(pesele__27[[#This Row],[Nazwisko]],pesele__27[[#This Row],[Imie]])</f>
        <v>UkomskiBartosz</v>
      </c>
      <c r="F187" s="1">
        <f>COUNTIF($E$2:$E$495, pesele__27[[#This Row],[nazwisko i imie]])</f>
        <v>1</v>
      </c>
    </row>
    <row r="188" spans="1:6" hidden="1" x14ac:dyDescent="0.35">
      <c r="A188" s="1" t="s">
        <v>819</v>
      </c>
      <c r="B188" s="1" t="s">
        <v>287</v>
      </c>
      <c r="C188" s="1" t="s">
        <v>288</v>
      </c>
      <c r="D188" s="1" t="str">
        <f>IF(MOD(MID(pesele__27[[#This Row],[PESEL]], 10, 1), 2) = 0, "k", "m")</f>
        <v>m</v>
      </c>
      <c r="E188" s="1" t="str">
        <f>CONCATENATE(pesele__27[[#This Row],[Nazwisko]],pesele__27[[#This Row],[Imie]])</f>
        <v>JanowskiNataniel</v>
      </c>
      <c r="F188" s="1">
        <f>COUNTIF($E$2:$E$495, pesele__27[[#This Row],[nazwisko i imie]])</f>
        <v>1</v>
      </c>
    </row>
    <row r="189" spans="1:6" hidden="1" x14ac:dyDescent="0.35">
      <c r="A189" s="1" t="s">
        <v>820</v>
      </c>
      <c r="B189" s="1" t="s">
        <v>289</v>
      </c>
      <c r="C189" s="1" t="s">
        <v>234</v>
      </c>
      <c r="D189" s="1" t="str">
        <f>IF(MOD(MID(pesele__27[[#This Row],[PESEL]], 10, 1), 2) = 0, "k", "m")</f>
        <v>m</v>
      </c>
      <c r="E189" s="1" t="str">
        <f>CONCATENATE(pesele__27[[#This Row],[Nazwisko]],pesele__27[[#This Row],[Imie]])</f>
        <v>PanowJulian</v>
      </c>
      <c r="F189" s="1">
        <f>COUNTIF($E$2:$E$495, pesele__27[[#This Row],[nazwisko i imie]])</f>
        <v>1</v>
      </c>
    </row>
    <row r="190" spans="1:6" hidden="1" x14ac:dyDescent="0.35">
      <c r="A190" s="1" t="s">
        <v>821</v>
      </c>
      <c r="B190" s="1" t="s">
        <v>290</v>
      </c>
      <c r="C190" s="1" t="s">
        <v>291</v>
      </c>
      <c r="D190" s="1" t="str">
        <f>IF(MOD(MID(pesele__27[[#This Row],[PESEL]], 10, 1), 2) = 0, "k", "m")</f>
        <v>m</v>
      </c>
      <c r="E190" s="1" t="str">
        <f>CONCATENATE(pesele__27[[#This Row],[Nazwisko]],pesele__27[[#This Row],[Imie]])</f>
        <v>MuzykaKarol</v>
      </c>
      <c r="F190" s="1">
        <f>COUNTIF($E$2:$E$495, pesele__27[[#This Row],[nazwisko i imie]])</f>
        <v>1</v>
      </c>
    </row>
    <row r="191" spans="1:6" hidden="1" x14ac:dyDescent="0.35">
      <c r="A191" s="1" t="s">
        <v>822</v>
      </c>
      <c r="B191" s="1" t="s">
        <v>292</v>
      </c>
      <c r="C191" s="1" t="s">
        <v>104</v>
      </c>
      <c r="D191" s="1" t="str">
        <f>IF(MOD(MID(pesele__27[[#This Row],[PESEL]], 10, 1), 2) = 0, "k", "m")</f>
        <v>m</v>
      </c>
      <c r="E191" s="1" t="str">
        <f>CONCATENATE(pesele__27[[#This Row],[Nazwisko]],pesele__27[[#This Row],[Imie]])</f>
        <v>PlichtaJakub</v>
      </c>
      <c r="F191" s="1">
        <f>COUNTIF($E$2:$E$495, pesele__27[[#This Row],[nazwisko i imie]])</f>
        <v>1</v>
      </c>
    </row>
    <row r="192" spans="1:6" hidden="1" x14ac:dyDescent="0.35">
      <c r="A192" s="1" t="s">
        <v>823</v>
      </c>
      <c r="B192" s="1" t="s">
        <v>293</v>
      </c>
      <c r="C192" s="1" t="s">
        <v>294</v>
      </c>
      <c r="D192" s="1" t="str">
        <f>IF(MOD(MID(pesele__27[[#This Row],[PESEL]], 10, 1), 2) = 0, "k", "m")</f>
        <v>m</v>
      </c>
      <c r="E192" s="1" t="str">
        <f>CONCATENATE(pesele__27[[#This Row],[Nazwisko]],pesele__27[[#This Row],[Imie]])</f>
        <v>ZurawskiAdam</v>
      </c>
      <c r="F192" s="1">
        <f>COUNTIF($E$2:$E$495, pesele__27[[#This Row],[nazwisko i imie]])</f>
        <v>1</v>
      </c>
    </row>
    <row r="193" spans="1:6" hidden="1" x14ac:dyDescent="0.35">
      <c r="A193" s="1" t="s">
        <v>824</v>
      </c>
      <c r="B193" s="1" t="s">
        <v>295</v>
      </c>
      <c r="C193" s="1" t="s">
        <v>296</v>
      </c>
      <c r="D193" s="1" t="str">
        <f>IF(MOD(MID(pesele__27[[#This Row],[PESEL]], 10, 1), 2) = 0, "k", "m")</f>
        <v>m</v>
      </c>
      <c r="E193" s="1" t="str">
        <f>CONCATENATE(pesele__27[[#This Row],[Nazwisko]],pesele__27[[#This Row],[Imie]])</f>
        <v>BobelTymon</v>
      </c>
      <c r="F193" s="1">
        <f>COUNTIF($E$2:$E$495, pesele__27[[#This Row],[nazwisko i imie]])</f>
        <v>1</v>
      </c>
    </row>
    <row r="194" spans="1:6" hidden="1" x14ac:dyDescent="0.35">
      <c r="A194" s="1" t="s">
        <v>825</v>
      </c>
      <c r="B194" s="1" t="s">
        <v>297</v>
      </c>
      <c r="C194" s="1" t="s">
        <v>162</v>
      </c>
      <c r="D194" s="1" t="str">
        <f>IF(MOD(MID(pesele__27[[#This Row],[PESEL]], 10, 1), 2) = 0, "k", "m")</f>
        <v>m</v>
      </c>
      <c r="E194" s="1" t="str">
        <f>CONCATENATE(pesele__27[[#This Row],[Nazwisko]],pesele__27[[#This Row],[Imie]])</f>
        <v>SosnowskiFilip</v>
      </c>
      <c r="F194" s="1">
        <f>COUNTIF($E$2:$E$495, pesele__27[[#This Row],[nazwisko i imie]])</f>
        <v>1</v>
      </c>
    </row>
    <row r="195" spans="1:6" hidden="1" x14ac:dyDescent="0.35">
      <c r="A195" s="1" t="s">
        <v>826</v>
      </c>
      <c r="B195" s="1" t="s">
        <v>298</v>
      </c>
      <c r="C195" s="1" t="s">
        <v>139</v>
      </c>
      <c r="D195" s="1" t="str">
        <f>IF(MOD(MID(pesele__27[[#This Row],[PESEL]], 10, 1), 2) = 0, "k", "m")</f>
        <v>m</v>
      </c>
      <c r="E195" s="1" t="str">
        <f>CONCATENATE(pesele__27[[#This Row],[Nazwisko]],pesele__27[[#This Row],[Imie]])</f>
        <v>DegowskiStanislaw</v>
      </c>
      <c r="F195" s="1">
        <f>COUNTIF($E$2:$E$495, pesele__27[[#This Row],[nazwisko i imie]])</f>
        <v>1</v>
      </c>
    </row>
    <row r="196" spans="1:6" hidden="1" x14ac:dyDescent="0.35">
      <c r="A196" s="1" t="s">
        <v>827</v>
      </c>
      <c r="B196" s="1" t="s">
        <v>299</v>
      </c>
      <c r="C196" s="1" t="s">
        <v>232</v>
      </c>
      <c r="D196" s="1" t="str">
        <f>IF(MOD(MID(pesele__27[[#This Row],[PESEL]], 10, 1), 2) = 0, "k", "m")</f>
        <v>m</v>
      </c>
      <c r="E196" s="1" t="str">
        <f>CONCATENATE(pesele__27[[#This Row],[Nazwisko]],pesele__27[[#This Row],[Imie]])</f>
        <v>SnarskiFranciszek</v>
      </c>
      <c r="F196" s="1">
        <f>COUNTIF($E$2:$E$495, pesele__27[[#This Row],[nazwisko i imie]])</f>
        <v>1</v>
      </c>
    </row>
    <row r="197" spans="1:6" hidden="1" x14ac:dyDescent="0.35">
      <c r="A197" s="1" t="s">
        <v>828</v>
      </c>
      <c r="B197" s="1" t="s">
        <v>300</v>
      </c>
      <c r="C197" s="1" t="s">
        <v>234</v>
      </c>
      <c r="D197" s="1" t="str">
        <f>IF(MOD(MID(pesele__27[[#This Row],[PESEL]], 10, 1), 2) = 0, "k", "m")</f>
        <v>m</v>
      </c>
      <c r="E197" s="1" t="str">
        <f>CONCATENATE(pesele__27[[#This Row],[Nazwisko]],pesele__27[[#This Row],[Imie]])</f>
        <v>PaciorekJulian</v>
      </c>
      <c r="F197" s="1">
        <f>COUNTIF($E$2:$E$495, pesele__27[[#This Row],[nazwisko i imie]])</f>
        <v>1</v>
      </c>
    </row>
    <row r="198" spans="1:6" hidden="1" x14ac:dyDescent="0.35">
      <c r="A198" s="1" t="s">
        <v>829</v>
      </c>
      <c r="B198" s="1" t="s">
        <v>301</v>
      </c>
      <c r="C198" s="1" t="s">
        <v>302</v>
      </c>
      <c r="D198" s="1" t="str">
        <f>IF(MOD(MID(pesele__27[[#This Row],[PESEL]], 10, 1), 2) = 0, "k", "m")</f>
        <v>m</v>
      </c>
      <c r="E198" s="1" t="str">
        <f>CONCATENATE(pesele__27[[#This Row],[Nazwisko]],pesele__27[[#This Row],[Imie]])</f>
        <v>BrzoskowskiTomasz</v>
      </c>
      <c r="F198" s="1">
        <f>COUNTIF($E$2:$E$495, pesele__27[[#This Row],[nazwisko i imie]])</f>
        <v>1</v>
      </c>
    </row>
    <row r="199" spans="1:6" hidden="1" x14ac:dyDescent="0.35">
      <c r="A199" s="1" t="s">
        <v>830</v>
      </c>
      <c r="B199" s="1" t="s">
        <v>27</v>
      </c>
      <c r="C199" s="1" t="s">
        <v>137</v>
      </c>
      <c r="D199" s="1" t="str">
        <f>IF(MOD(MID(pesele__27[[#This Row],[PESEL]], 10, 1), 2) = 0, "k", "m")</f>
        <v>m</v>
      </c>
      <c r="E199" s="1" t="str">
        <f>CONCATENATE(pesele__27[[#This Row],[Nazwisko]],pesele__27[[#This Row],[Imie]])</f>
        <v>LaskowskiMariusz</v>
      </c>
      <c r="F199" s="1">
        <f>COUNTIF($E$2:$E$495, pesele__27[[#This Row],[nazwisko i imie]])</f>
        <v>1</v>
      </c>
    </row>
    <row r="200" spans="1:6" hidden="1" x14ac:dyDescent="0.35">
      <c r="A200" s="1" t="s">
        <v>831</v>
      </c>
      <c r="B200" s="1" t="s">
        <v>303</v>
      </c>
      <c r="C200" s="1" t="s">
        <v>291</v>
      </c>
      <c r="D200" s="1" t="str">
        <f>IF(MOD(MID(pesele__27[[#This Row],[PESEL]], 10, 1), 2) = 0, "k", "m")</f>
        <v>m</v>
      </c>
      <c r="E200" s="1" t="str">
        <f>CONCATENATE(pesele__27[[#This Row],[Nazwisko]],pesele__27[[#This Row],[Imie]])</f>
        <v>MystkowskiKarol</v>
      </c>
      <c r="F200" s="1">
        <f>COUNTIF($E$2:$E$495, pesele__27[[#This Row],[nazwisko i imie]])</f>
        <v>1</v>
      </c>
    </row>
    <row r="201" spans="1:6" hidden="1" x14ac:dyDescent="0.35">
      <c r="A201" s="1" t="s">
        <v>832</v>
      </c>
      <c r="B201" s="1" t="s">
        <v>304</v>
      </c>
      <c r="C201" s="1" t="s">
        <v>305</v>
      </c>
      <c r="D201" s="1" t="str">
        <f>IF(MOD(MID(pesele__27[[#This Row],[PESEL]], 10, 1), 2) = 0, "k", "m")</f>
        <v>m</v>
      </c>
      <c r="E201" s="1" t="str">
        <f>CONCATENATE(pesele__27[[#This Row],[Nazwisko]],pesele__27[[#This Row],[Imie]])</f>
        <v>NagorskiKamil</v>
      </c>
      <c r="F201" s="1">
        <f>COUNTIF($E$2:$E$495, pesele__27[[#This Row],[nazwisko i imie]])</f>
        <v>1</v>
      </c>
    </row>
    <row r="202" spans="1:6" hidden="1" x14ac:dyDescent="0.35">
      <c r="A202" s="1" t="s">
        <v>833</v>
      </c>
      <c r="B202" s="1" t="s">
        <v>306</v>
      </c>
      <c r="C202" s="1" t="s">
        <v>307</v>
      </c>
      <c r="D202" s="1" t="str">
        <f>IF(MOD(MID(pesele__27[[#This Row],[PESEL]], 10, 1), 2) = 0, "k", "m")</f>
        <v>m</v>
      </c>
      <c r="E202" s="1" t="str">
        <f>CONCATENATE(pesele__27[[#This Row],[Nazwisko]],pesele__27[[#This Row],[Imie]])</f>
        <v>SykusFabian</v>
      </c>
      <c r="F202" s="1">
        <f>COUNTIF($E$2:$E$495, pesele__27[[#This Row],[nazwisko i imie]])</f>
        <v>1</v>
      </c>
    </row>
    <row r="203" spans="1:6" hidden="1" x14ac:dyDescent="0.35">
      <c r="A203" s="1" t="s">
        <v>834</v>
      </c>
      <c r="B203" s="1" t="s">
        <v>308</v>
      </c>
      <c r="C203" s="1" t="s">
        <v>309</v>
      </c>
      <c r="D203" s="1" t="str">
        <f>IF(MOD(MID(pesele__27[[#This Row],[PESEL]], 10, 1), 2) = 0, "k", "m")</f>
        <v>m</v>
      </c>
      <c r="E203" s="1" t="str">
        <f>CONCATENATE(pesele__27[[#This Row],[Nazwisko]],pesele__27[[#This Row],[Imie]])</f>
        <v>BaranowskiWitold</v>
      </c>
      <c r="F203" s="1">
        <f>COUNTIF($E$2:$E$495, pesele__27[[#This Row],[nazwisko i imie]])</f>
        <v>1</v>
      </c>
    </row>
    <row r="204" spans="1:6" hidden="1" x14ac:dyDescent="0.35">
      <c r="A204" s="1" t="s">
        <v>835</v>
      </c>
      <c r="B204" s="1" t="s">
        <v>310</v>
      </c>
      <c r="C204" s="1" t="s">
        <v>126</v>
      </c>
      <c r="D204" s="1" t="str">
        <f>IF(MOD(MID(pesele__27[[#This Row],[PESEL]], 10, 1), 2) = 0, "k", "m")</f>
        <v>m</v>
      </c>
      <c r="E204" s="1" t="str">
        <f>CONCATENATE(pesele__27[[#This Row],[Nazwisko]],pesele__27[[#This Row],[Imie]])</f>
        <v>TrwogaBartosz</v>
      </c>
      <c r="F204" s="1">
        <f>COUNTIF($E$2:$E$495, pesele__27[[#This Row],[nazwisko i imie]])</f>
        <v>1</v>
      </c>
    </row>
    <row r="205" spans="1:6" hidden="1" x14ac:dyDescent="0.35">
      <c r="A205" s="1" t="s">
        <v>836</v>
      </c>
      <c r="B205" s="1" t="s">
        <v>311</v>
      </c>
      <c r="C205" s="1" t="s">
        <v>26</v>
      </c>
      <c r="D205" s="1" t="str">
        <f>IF(MOD(MID(pesele__27[[#This Row],[PESEL]], 10, 1), 2) = 0, "k", "m")</f>
        <v>m</v>
      </c>
      <c r="E205" s="1" t="str">
        <f>CONCATENATE(pesele__27[[#This Row],[Nazwisko]],pesele__27[[#This Row],[Imie]])</f>
        <v>MagulskiMaciej</v>
      </c>
      <c r="F205" s="1">
        <f>COUNTIF($E$2:$E$495, pesele__27[[#This Row],[nazwisko i imie]])</f>
        <v>1</v>
      </c>
    </row>
    <row r="206" spans="1:6" hidden="1" x14ac:dyDescent="0.35">
      <c r="A206" s="1" t="s">
        <v>837</v>
      </c>
      <c r="B206" s="1" t="s">
        <v>312</v>
      </c>
      <c r="C206" s="1" t="s">
        <v>8</v>
      </c>
      <c r="D206" s="1" t="str">
        <f>IF(MOD(MID(pesele__27[[#This Row],[PESEL]], 10, 1), 2) = 0, "k", "m")</f>
        <v>m</v>
      </c>
      <c r="E206" s="1" t="str">
        <f>CONCATENATE(pesele__27[[#This Row],[Nazwisko]],pesele__27[[#This Row],[Imie]])</f>
        <v>LangiewiczMarcel</v>
      </c>
      <c r="F206" s="1">
        <f>COUNTIF($E$2:$E$495, pesele__27[[#This Row],[nazwisko i imie]])</f>
        <v>1</v>
      </c>
    </row>
    <row r="207" spans="1:6" hidden="1" x14ac:dyDescent="0.35">
      <c r="A207" s="1" t="s">
        <v>838</v>
      </c>
      <c r="B207" s="1" t="s">
        <v>313</v>
      </c>
      <c r="C207" s="1" t="s">
        <v>104</v>
      </c>
      <c r="D207" s="1" t="str">
        <f>IF(MOD(MID(pesele__27[[#This Row],[PESEL]], 10, 1), 2) = 0, "k", "m")</f>
        <v>m</v>
      </c>
      <c r="E207" s="1" t="str">
        <f>CONCATENATE(pesele__27[[#This Row],[Nazwisko]],pesele__27[[#This Row],[Imie]])</f>
        <v>PolonskiJakub</v>
      </c>
      <c r="F207" s="1">
        <f>COUNTIF($E$2:$E$495, pesele__27[[#This Row],[nazwisko i imie]])</f>
        <v>1</v>
      </c>
    </row>
    <row r="208" spans="1:6" hidden="1" x14ac:dyDescent="0.35">
      <c r="A208" s="1" t="s">
        <v>839</v>
      </c>
      <c r="B208" s="1" t="s">
        <v>314</v>
      </c>
      <c r="C208" s="1" t="s">
        <v>137</v>
      </c>
      <c r="D208" s="1" t="str">
        <f>IF(MOD(MID(pesele__27[[#This Row],[PESEL]], 10, 1), 2) = 0, "k", "m")</f>
        <v>m</v>
      </c>
      <c r="E208" s="1" t="str">
        <f>CONCATENATE(pesele__27[[#This Row],[Nazwisko]],pesele__27[[#This Row],[Imie]])</f>
        <v>KubisiakMariusz</v>
      </c>
      <c r="F208" s="1">
        <f>COUNTIF($E$2:$E$495, pesele__27[[#This Row],[nazwisko i imie]])</f>
        <v>1</v>
      </c>
    </row>
    <row r="209" spans="1:6" hidden="1" x14ac:dyDescent="0.35">
      <c r="A209" s="1" t="s">
        <v>840</v>
      </c>
      <c r="B209" s="1" t="s">
        <v>314</v>
      </c>
      <c r="C209" s="1" t="s">
        <v>12</v>
      </c>
      <c r="D209" s="1" t="str">
        <f>IF(MOD(MID(pesele__27[[#This Row],[PESEL]], 10, 1), 2) = 0, "k", "m")</f>
        <v>m</v>
      </c>
      <c r="E209" s="1" t="str">
        <f>CONCATENATE(pesele__27[[#This Row],[Nazwisko]],pesele__27[[#This Row],[Imie]])</f>
        <v>KubisiakMateusz</v>
      </c>
      <c r="F209" s="1">
        <f>COUNTIF($E$2:$E$495, pesele__27[[#This Row],[nazwisko i imie]])</f>
        <v>1</v>
      </c>
    </row>
    <row r="210" spans="1:6" hidden="1" x14ac:dyDescent="0.35">
      <c r="A210" s="1" t="s">
        <v>841</v>
      </c>
      <c r="B210" s="1" t="s">
        <v>315</v>
      </c>
      <c r="C210" s="1" t="s">
        <v>48</v>
      </c>
      <c r="D210" s="1" t="str">
        <f>IF(MOD(MID(pesele__27[[#This Row],[PESEL]], 10, 1), 2) = 0, "k", "m")</f>
        <v>m</v>
      </c>
      <c r="E210" s="1" t="str">
        <f>CONCATENATE(pesele__27[[#This Row],[Nazwisko]],pesele__27[[#This Row],[Imie]])</f>
        <v>DurajPiotr</v>
      </c>
      <c r="F210" s="1">
        <f>COUNTIF($E$2:$E$495, pesele__27[[#This Row],[nazwisko i imie]])</f>
        <v>1</v>
      </c>
    </row>
    <row r="211" spans="1:6" hidden="1" x14ac:dyDescent="0.35">
      <c r="A211" s="1" t="s">
        <v>842</v>
      </c>
      <c r="B211" s="1" t="s">
        <v>316</v>
      </c>
      <c r="C211" s="1" t="s">
        <v>74</v>
      </c>
      <c r="D211" s="1" t="str">
        <f>IF(MOD(MID(pesele__27[[#This Row],[PESEL]], 10, 1), 2) = 0, "k", "m")</f>
        <v>m</v>
      </c>
      <c r="E211" s="1" t="str">
        <f>CONCATENATE(pesele__27[[#This Row],[Nazwisko]],pesele__27[[#This Row],[Imie]])</f>
        <v>GrabekOskar</v>
      </c>
      <c r="F211" s="1">
        <f>COUNTIF($E$2:$E$495, pesele__27[[#This Row],[nazwisko i imie]])</f>
        <v>1</v>
      </c>
    </row>
    <row r="212" spans="1:6" hidden="1" x14ac:dyDescent="0.35">
      <c r="A212" s="1" t="s">
        <v>843</v>
      </c>
      <c r="B212" s="1" t="s">
        <v>317</v>
      </c>
      <c r="C212" s="1" t="s">
        <v>211</v>
      </c>
      <c r="D212" s="1" t="str">
        <f>IF(MOD(MID(pesele__27[[#This Row],[PESEL]], 10, 1), 2) = 0, "k", "m")</f>
        <v>k</v>
      </c>
      <c r="E212" s="1" t="str">
        <f>CONCATENATE(pesele__27[[#This Row],[Nazwisko]],pesele__27[[#This Row],[Imie]])</f>
        <v>TarnackaAntonina</v>
      </c>
      <c r="F212" s="1">
        <f>COUNTIF($E$2:$E$495, pesele__27[[#This Row],[nazwisko i imie]])</f>
        <v>1</v>
      </c>
    </row>
    <row r="213" spans="1:6" hidden="1" x14ac:dyDescent="0.35">
      <c r="A213" s="1" t="s">
        <v>844</v>
      </c>
      <c r="B213" s="1" t="s">
        <v>318</v>
      </c>
      <c r="C213" s="1" t="s">
        <v>26</v>
      </c>
      <c r="D213" s="1" t="str">
        <f>IF(MOD(MID(pesele__27[[#This Row],[PESEL]], 10, 1), 2) = 0, "k", "m")</f>
        <v>m</v>
      </c>
      <c r="E213" s="1" t="str">
        <f>CONCATENATE(pesele__27[[#This Row],[Nazwisko]],pesele__27[[#This Row],[Imie]])</f>
        <v>LunkiewiczMaciej</v>
      </c>
      <c r="F213" s="1">
        <f>COUNTIF($E$2:$E$495, pesele__27[[#This Row],[nazwisko i imie]])</f>
        <v>1</v>
      </c>
    </row>
    <row r="214" spans="1:6" hidden="1" x14ac:dyDescent="0.35">
      <c r="A214" s="1" t="s">
        <v>845</v>
      </c>
      <c r="B214" s="1" t="s">
        <v>20</v>
      </c>
      <c r="C214" s="1" t="s">
        <v>29</v>
      </c>
      <c r="D214" s="1" t="str">
        <f>IF(MOD(MID(pesele__27[[#This Row],[PESEL]], 10, 1), 2) = 0, "k", "m")</f>
        <v>m</v>
      </c>
      <c r="E214" s="1" t="str">
        <f>CONCATENATE(pesele__27[[#This Row],[Nazwisko]],pesele__27[[#This Row],[Imie]])</f>
        <v>WojciechowskiAleksander</v>
      </c>
      <c r="F214" s="1">
        <f>COUNTIF($E$2:$E$495, pesele__27[[#This Row],[nazwisko i imie]])</f>
        <v>1</v>
      </c>
    </row>
    <row r="215" spans="1:6" hidden="1" x14ac:dyDescent="0.35">
      <c r="A215" s="1" t="s">
        <v>846</v>
      </c>
      <c r="B215" s="1" t="s">
        <v>319</v>
      </c>
      <c r="C215" s="1" t="s">
        <v>320</v>
      </c>
      <c r="D215" s="1" t="str">
        <f>IF(MOD(MID(pesele__27[[#This Row],[PESEL]], 10, 1), 2) = 0, "k", "m")</f>
        <v>k</v>
      </c>
      <c r="E215" s="1" t="str">
        <f>CONCATENATE(pesele__27[[#This Row],[Nazwisko]],pesele__27[[#This Row],[Imie]])</f>
        <v>PochmaraKaja</v>
      </c>
      <c r="F215" s="1">
        <f>COUNTIF($E$2:$E$495, pesele__27[[#This Row],[nazwisko i imie]])</f>
        <v>1</v>
      </c>
    </row>
    <row r="216" spans="1:6" hidden="1" x14ac:dyDescent="0.35">
      <c r="A216" s="1" t="s">
        <v>847</v>
      </c>
      <c r="B216" s="1" t="s">
        <v>321</v>
      </c>
      <c r="C216" s="1" t="s">
        <v>58</v>
      </c>
      <c r="D216" s="1" t="str">
        <f>IF(MOD(MID(pesele__27[[#This Row],[PESEL]], 10, 1), 2) = 0, "k", "m")</f>
        <v>k</v>
      </c>
      <c r="E216" s="1" t="str">
        <f>CONCATENATE(pesele__27[[#This Row],[Nazwisko]],pesele__27[[#This Row],[Imie]])</f>
        <v>LeszczynskaMaja</v>
      </c>
      <c r="F216" s="1">
        <f>COUNTIF($E$2:$E$495, pesele__27[[#This Row],[nazwisko i imie]])</f>
        <v>1</v>
      </c>
    </row>
    <row r="217" spans="1:6" hidden="1" x14ac:dyDescent="0.35">
      <c r="A217" s="1" t="s">
        <v>848</v>
      </c>
      <c r="B217" s="1" t="s">
        <v>322</v>
      </c>
      <c r="C217" s="1" t="s">
        <v>255</v>
      </c>
      <c r="D217" s="1" t="str">
        <f>IF(MOD(MID(pesele__27[[#This Row],[PESEL]], 10, 1), 2) = 0, "k", "m")</f>
        <v>k</v>
      </c>
      <c r="E217" s="1" t="str">
        <f>CONCATENATE(pesele__27[[#This Row],[Nazwisko]],pesele__27[[#This Row],[Imie]])</f>
        <v>LorencMagdalena</v>
      </c>
      <c r="F217" s="1">
        <f>COUNTIF($E$2:$E$495, pesele__27[[#This Row],[nazwisko i imie]])</f>
        <v>1</v>
      </c>
    </row>
    <row r="218" spans="1:6" hidden="1" x14ac:dyDescent="0.35">
      <c r="A218" s="1" t="s">
        <v>849</v>
      </c>
      <c r="B218" s="1" t="s">
        <v>323</v>
      </c>
      <c r="C218" s="1" t="s">
        <v>201</v>
      </c>
      <c r="D218" s="1" t="str">
        <f>IF(MOD(MID(pesele__27[[#This Row],[PESEL]], 10, 1), 2) = 0, "k", "m")</f>
        <v>k</v>
      </c>
      <c r="E218" s="1" t="str">
        <f>CONCATENATE(pesele__27[[#This Row],[Nazwisko]],pesele__27[[#This Row],[Imie]])</f>
        <v>ZalewskaAleksandra</v>
      </c>
      <c r="F218" s="1">
        <f>COUNTIF($E$2:$E$495, pesele__27[[#This Row],[nazwisko i imie]])</f>
        <v>1</v>
      </c>
    </row>
    <row r="219" spans="1:6" hidden="1" x14ac:dyDescent="0.35">
      <c r="A219" s="1" t="s">
        <v>850</v>
      </c>
      <c r="B219" s="1" t="s">
        <v>324</v>
      </c>
      <c r="C219" s="1" t="s">
        <v>112</v>
      </c>
      <c r="D219" s="1" t="str">
        <f>IF(MOD(MID(pesele__27[[#This Row],[PESEL]], 10, 1), 2) = 0, "k", "m")</f>
        <v>k</v>
      </c>
      <c r="E219" s="1" t="str">
        <f>CONCATENATE(pesele__27[[#This Row],[Nazwisko]],pesele__27[[#This Row],[Imie]])</f>
        <v>GosiewskaPaulina</v>
      </c>
      <c r="F219" s="1">
        <f>COUNTIF($E$2:$E$495, pesele__27[[#This Row],[nazwisko i imie]])</f>
        <v>1</v>
      </c>
    </row>
    <row r="220" spans="1:6" hidden="1" x14ac:dyDescent="0.35">
      <c r="A220" s="1" t="s">
        <v>851</v>
      </c>
      <c r="B220" s="1" t="s">
        <v>325</v>
      </c>
      <c r="C220" s="1" t="s">
        <v>257</v>
      </c>
      <c r="D220" s="1" t="str">
        <f>IF(MOD(MID(pesele__27[[#This Row],[PESEL]], 10, 1), 2) = 0, "k", "m")</f>
        <v>k</v>
      </c>
      <c r="E220" s="1" t="str">
        <f>CONCATENATE(pesele__27[[#This Row],[Nazwisko]],pesele__27[[#This Row],[Imie]])</f>
        <v>MauruszewiczLena</v>
      </c>
      <c r="F220" s="1">
        <f>COUNTIF($E$2:$E$495, pesele__27[[#This Row],[nazwisko i imie]])</f>
        <v>1</v>
      </c>
    </row>
    <row r="221" spans="1:6" hidden="1" x14ac:dyDescent="0.35">
      <c r="A221" s="1" t="s">
        <v>852</v>
      </c>
      <c r="B221" s="1" t="s">
        <v>326</v>
      </c>
      <c r="C221" s="1" t="s">
        <v>12</v>
      </c>
      <c r="D221" s="1" t="str">
        <f>IF(MOD(MID(pesele__27[[#This Row],[PESEL]], 10, 1), 2) = 0, "k", "m")</f>
        <v>m</v>
      </c>
      <c r="E221" s="1" t="str">
        <f>CONCATENATE(pesele__27[[#This Row],[Nazwisko]],pesele__27[[#This Row],[Imie]])</f>
        <v>BuczkowskiMateusz</v>
      </c>
      <c r="F221" s="1">
        <f>COUNTIF($E$2:$E$495, pesele__27[[#This Row],[nazwisko i imie]])</f>
        <v>1</v>
      </c>
    </row>
    <row r="222" spans="1:6" hidden="1" x14ac:dyDescent="0.35">
      <c r="A222" s="1" t="s">
        <v>853</v>
      </c>
      <c r="B222" s="1" t="s">
        <v>327</v>
      </c>
      <c r="C222" s="1" t="s">
        <v>257</v>
      </c>
      <c r="D222" s="1" t="str">
        <f>IF(MOD(MID(pesele__27[[#This Row],[PESEL]], 10, 1), 2) = 0, "k", "m")</f>
        <v>k</v>
      </c>
      <c r="E222" s="1" t="str">
        <f>CONCATENATE(pesele__27[[#This Row],[Nazwisko]],pesele__27[[#This Row],[Imie]])</f>
        <v>MielewczykLena</v>
      </c>
      <c r="F222" s="1">
        <f>COUNTIF($E$2:$E$495, pesele__27[[#This Row],[nazwisko i imie]])</f>
        <v>1</v>
      </c>
    </row>
    <row r="223" spans="1:6" hidden="1" x14ac:dyDescent="0.35">
      <c r="A223" s="1" t="s">
        <v>854</v>
      </c>
      <c r="B223" s="1" t="s">
        <v>328</v>
      </c>
      <c r="C223" s="1" t="s">
        <v>193</v>
      </c>
      <c r="D223" s="1" t="str">
        <f>IF(MOD(MID(pesele__27[[#This Row],[PESEL]], 10, 1), 2) = 0, "k", "m")</f>
        <v>k</v>
      </c>
      <c r="E223" s="1" t="str">
        <f>CONCATENATE(pesele__27[[#This Row],[Nazwisko]],pesele__27[[#This Row],[Imie]])</f>
        <v>RamloJulia</v>
      </c>
      <c r="F223" s="1">
        <f>COUNTIF($E$2:$E$495, pesele__27[[#This Row],[nazwisko i imie]])</f>
        <v>1</v>
      </c>
    </row>
    <row r="224" spans="1:6" hidden="1" x14ac:dyDescent="0.35">
      <c r="A224" s="1" t="s">
        <v>855</v>
      </c>
      <c r="B224" s="1" t="s">
        <v>329</v>
      </c>
      <c r="C224" s="1" t="s">
        <v>193</v>
      </c>
      <c r="D224" s="1" t="str">
        <f>IF(MOD(MID(pesele__27[[#This Row],[PESEL]], 10, 1), 2) = 0, "k", "m")</f>
        <v>k</v>
      </c>
      <c r="E224" s="1" t="str">
        <f>CONCATENATE(pesele__27[[#This Row],[Nazwisko]],pesele__27[[#This Row],[Imie]])</f>
        <v>RafinskaJulia</v>
      </c>
      <c r="F224" s="1">
        <f>COUNTIF($E$2:$E$495, pesele__27[[#This Row],[nazwisko i imie]])</f>
        <v>1</v>
      </c>
    </row>
    <row r="225" spans="1:6" hidden="1" x14ac:dyDescent="0.35">
      <c r="A225" s="1" t="s">
        <v>856</v>
      </c>
      <c r="B225" s="1" t="s">
        <v>330</v>
      </c>
      <c r="C225" s="1" t="s">
        <v>117</v>
      </c>
      <c r="D225" s="1" t="str">
        <f>IF(MOD(MID(pesele__27[[#This Row],[PESEL]], 10, 1), 2) = 0, "k", "m")</f>
        <v>k</v>
      </c>
      <c r="E225" s="1" t="str">
        <f>CONCATENATE(pesele__27[[#This Row],[Nazwisko]],pesele__27[[#This Row],[Imie]])</f>
        <v>BroszczakOlga</v>
      </c>
      <c r="F225" s="1">
        <f>COUNTIF($E$2:$E$495, pesele__27[[#This Row],[nazwisko i imie]])</f>
        <v>1</v>
      </c>
    </row>
    <row r="226" spans="1:6" hidden="1" x14ac:dyDescent="0.35">
      <c r="A226" s="1" t="s">
        <v>857</v>
      </c>
      <c r="B226" s="1" t="s">
        <v>331</v>
      </c>
      <c r="C226" s="1" t="s">
        <v>262</v>
      </c>
      <c r="D226" s="1" t="str">
        <f>IF(MOD(MID(pesele__27[[#This Row],[PESEL]], 10, 1), 2) = 0, "k", "m")</f>
        <v>k</v>
      </c>
      <c r="E226" s="1" t="str">
        <f>CONCATENATE(pesele__27[[#This Row],[Nazwisko]],pesele__27[[#This Row],[Imie]])</f>
        <v>BikonisZofia</v>
      </c>
      <c r="F226" s="1">
        <f>COUNTIF($E$2:$E$495, pesele__27[[#This Row],[nazwisko i imie]])</f>
        <v>1</v>
      </c>
    </row>
    <row r="227" spans="1:6" hidden="1" x14ac:dyDescent="0.35">
      <c r="A227" s="1" t="s">
        <v>858</v>
      </c>
      <c r="B227" s="1" t="s">
        <v>332</v>
      </c>
      <c r="C227" s="1" t="s">
        <v>333</v>
      </c>
      <c r="D227" s="1" t="str">
        <f>IF(MOD(MID(pesele__27[[#This Row],[PESEL]], 10, 1), 2) = 0, "k", "m")</f>
        <v>k</v>
      </c>
      <c r="E227" s="1" t="str">
        <f>CONCATENATE(pesele__27[[#This Row],[Nazwisko]],pesele__27[[#This Row],[Imie]])</f>
        <v>MarczynskaLiliana</v>
      </c>
      <c r="F227" s="1">
        <f>COUNTIF($E$2:$E$495, pesele__27[[#This Row],[nazwisko i imie]])</f>
        <v>1</v>
      </c>
    </row>
    <row r="228" spans="1:6" hidden="1" x14ac:dyDescent="0.35">
      <c r="A228" s="1" t="s">
        <v>859</v>
      </c>
      <c r="B228" s="1" t="s">
        <v>334</v>
      </c>
      <c r="C228" s="1" t="s">
        <v>218</v>
      </c>
      <c r="D228" s="1" t="str">
        <f>IF(MOD(MID(pesele__27[[#This Row],[PESEL]], 10, 1), 2) = 0, "k", "m")</f>
        <v>k</v>
      </c>
      <c r="E228" s="1" t="str">
        <f>CONCATENATE(pesele__27[[#This Row],[Nazwisko]],pesele__27[[#This Row],[Imie]])</f>
        <v>KrainskaMalgorzata</v>
      </c>
      <c r="F228" s="1">
        <f>COUNTIF($E$2:$E$495, pesele__27[[#This Row],[nazwisko i imie]])</f>
        <v>1</v>
      </c>
    </row>
    <row r="229" spans="1:6" hidden="1" x14ac:dyDescent="0.35">
      <c r="A229" s="1" t="s">
        <v>860</v>
      </c>
      <c r="B229" s="1" t="s">
        <v>335</v>
      </c>
      <c r="C229" s="1" t="s">
        <v>336</v>
      </c>
      <c r="D229" s="1" t="str">
        <f>IF(MOD(MID(pesele__27[[#This Row],[PESEL]], 10, 1), 2) = 0, "k", "m")</f>
        <v>k</v>
      </c>
      <c r="E229" s="1" t="str">
        <f>CONCATENATE(pesele__27[[#This Row],[Nazwisko]],pesele__27[[#This Row],[Imie]])</f>
        <v>OldakowskaKinga</v>
      </c>
      <c r="F229" s="1">
        <f>COUNTIF($E$2:$E$495, pesele__27[[#This Row],[nazwisko i imie]])</f>
        <v>1</v>
      </c>
    </row>
    <row r="230" spans="1:6" hidden="1" x14ac:dyDescent="0.35">
      <c r="A230" s="1" t="s">
        <v>861</v>
      </c>
      <c r="B230" s="1" t="s">
        <v>337</v>
      </c>
      <c r="C230" s="1" t="s">
        <v>338</v>
      </c>
      <c r="D230" s="1" t="str">
        <f>IF(MOD(MID(pesele__27[[#This Row],[PESEL]], 10, 1), 2) = 0, "k", "m")</f>
        <v>m</v>
      </c>
      <c r="E230" s="1" t="str">
        <f>CONCATENATE(pesele__27[[#This Row],[Nazwisko]],pesele__27[[#This Row],[Imie]])</f>
        <v>GdaniecPawel</v>
      </c>
      <c r="F230" s="1">
        <f>COUNTIF($E$2:$E$495, pesele__27[[#This Row],[nazwisko i imie]])</f>
        <v>1</v>
      </c>
    </row>
    <row r="231" spans="1:6" hidden="1" x14ac:dyDescent="0.35">
      <c r="A231" s="1" t="s">
        <v>862</v>
      </c>
      <c r="B231" s="1" t="s">
        <v>339</v>
      </c>
      <c r="C231" s="1" t="s">
        <v>340</v>
      </c>
      <c r="D231" s="1" t="str">
        <f>IF(MOD(MID(pesele__27[[#This Row],[PESEL]], 10, 1), 2) = 0, "k", "m")</f>
        <v>m</v>
      </c>
      <c r="E231" s="1" t="str">
        <f>CONCATENATE(pesele__27[[#This Row],[Nazwisko]],pesele__27[[#This Row],[Imie]])</f>
        <v>SkalubaGabriel</v>
      </c>
      <c r="F231" s="1">
        <f>COUNTIF($E$2:$E$495, pesele__27[[#This Row],[nazwisko i imie]])</f>
        <v>1</v>
      </c>
    </row>
    <row r="232" spans="1:6" hidden="1" x14ac:dyDescent="0.35">
      <c r="A232" s="1" t="s">
        <v>863</v>
      </c>
      <c r="B232" s="1" t="s">
        <v>341</v>
      </c>
      <c r="C232" s="1" t="s">
        <v>172</v>
      </c>
      <c r="D232" s="1" t="str">
        <f>IF(MOD(MID(pesele__27[[#This Row],[PESEL]], 10, 1), 2) = 0, "k", "m")</f>
        <v>k</v>
      </c>
      <c r="E232" s="1" t="str">
        <f>CONCATENATE(pesele__27[[#This Row],[Nazwisko]],pesele__27[[#This Row],[Imie]])</f>
        <v>KlausMichalina</v>
      </c>
      <c r="F232" s="1">
        <f>COUNTIF($E$2:$E$495, pesele__27[[#This Row],[nazwisko i imie]])</f>
        <v>1</v>
      </c>
    </row>
    <row r="233" spans="1:6" hidden="1" x14ac:dyDescent="0.35">
      <c r="A233" s="1" t="s">
        <v>864</v>
      </c>
      <c r="B233" s="1" t="s">
        <v>342</v>
      </c>
      <c r="C233" s="1" t="s">
        <v>70</v>
      </c>
      <c r="D233" s="1" t="str">
        <f>IF(MOD(MID(pesele__27[[#This Row],[PESEL]], 10, 1), 2) = 0, "k", "m")</f>
        <v>m</v>
      </c>
      <c r="E233" s="1" t="str">
        <f>CONCATENATE(pesele__27[[#This Row],[Nazwisko]],pesele__27[[#This Row],[Imie]])</f>
        <v>KirykMichal</v>
      </c>
      <c r="F233" s="1">
        <f>COUNTIF($E$2:$E$495, pesele__27[[#This Row],[nazwisko i imie]])</f>
        <v>1</v>
      </c>
    </row>
    <row r="234" spans="1:6" hidden="1" x14ac:dyDescent="0.35">
      <c r="A234" s="1" t="s">
        <v>865</v>
      </c>
      <c r="B234" s="1" t="s">
        <v>343</v>
      </c>
      <c r="C234" s="1" t="s">
        <v>12</v>
      </c>
      <c r="D234" s="1" t="str">
        <f>IF(MOD(MID(pesele__27[[#This Row],[PESEL]], 10, 1), 2) = 0, "k", "m")</f>
        <v>m</v>
      </c>
      <c r="E234" s="1" t="str">
        <f>CONCATENATE(pesele__27[[#This Row],[Nazwisko]],pesele__27[[#This Row],[Imie]])</f>
        <v>KowalskiMateusz</v>
      </c>
      <c r="F234" s="1">
        <f>COUNTIF($E$2:$E$495, pesele__27[[#This Row],[nazwisko i imie]])</f>
        <v>1</v>
      </c>
    </row>
    <row r="235" spans="1:6" hidden="1" x14ac:dyDescent="0.35">
      <c r="A235" s="1" t="s">
        <v>866</v>
      </c>
      <c r="B235" s="1" t="s">
        <v>344</v>
      </c>
      <c r="C235" s="1" t="s">
        <v>282</v>
      </c>
      <c r="D235" s="1" t="str">
        <f>IF(MOD(MID(pesele__27[[#This Row],[PESEL]], 10, 1), 2) = 0, "k", "m")</f>
        <v>m</v>
      </c>
      <c r="E235" s="1" t="str">
        <f>CONCATENATE(pesele__27[[#This Row],[Nazwisko]],pesele__27[[#This Row],[Imie]])</f>
        <v>WysokinskiAdrian</v>
      </c>
      <c r="F235" s="1">
        <f>COUNTIF($E$2:$E$495, pesele__27[[#This Row],[nazwisko i imie]])</f>
        <v>1</v>
      </c>
    </row>
    <row r="236" spans="1:6" hidden="1" x14ac:dyDescent="0.35">
      <c r="A236" s="1" t="s">
        <v>867</v>
      </c>
      <c r="B236" s="1" t="s">
        <v>345</v>
      </c>
      <c r="C236" s="1" t="s">
        <v>180</v>
      </c>
      <c r="D236" s="1" t="str">
        <f>IF(MOD(MID(pesele__27[[#This Row],[PESEL]], 10, 1), 2) = 0, "k", "m")</f>
        <v>m</v>
      </c>
      <c r="E236" s="1" t="str">
        <f>CONCATENATE(pesele__27[[#This Row],[Nazwisko]],pesele__27[[#This Row],[Imie]])</f>
        <v>SzpakDawid</v>
      </c>
      <c r="F236" s="1">
        <f>COUNTIF($E$2:$E$495, pesele__27[[#This Row],[nazwisko i imie]])</f>
        <v>1</v>
      </c>
    </row>
    <row r="237" spans="1:6" hidden="1" x14ac:dyDescent="0.35">
      <c r="A237" s="1" t="s">
        <v>868</v>
      </c>
      <c r="B237" s="1" t="s">
        <v>346</v>
      </c>
      <c r="C237" s="1" t="s">
        <v>44</v>
      </c>
      <c r="D237" s="1" t="str">
        <f>IF(MOD(MID(pesele__27[[#This Row],[PESEL]], 10, 1), 2) = 0, "k", "m")</f>
        <v>k</v>
      </c>
      <c r="E237" s="1" t="str">
        <f>CONCATENATE(pesele__27[[#This Row],[Nazwisko]],pesele__27[[#This Row],[Imie]])</f>
        <v>MadejLucja</v>
      </c>
      <c r="F237" s="1">
        <f>COUNTIF($E$2:$E$495, pesele__27[[#This Row],[nazwisko i imie]])</f>
        <v>1</v>
      </c>
    </row>
    <row r="238" spans="1:6" hidden="1" x14ac:dyDescent="0.35">
      <c r="A238" s="1" t="s">
        <v>869</v>
      </c>
      <c r="B238" s="1" t="s">
        <v>347</v>
      </c>
      <c r="C238" s="1" t="s">
        <v>178</v>
      </c>
      <c r="D238" s="1" t="str">
        <f>IF(MOD(MID(pesele__27[[#This Row],[PESEL]], 10, 1), 2) = 0, "k", "m")</f>
        <v>k</v>
      </c>
      <c r="E238" s="1" t="str">
        <f>CONCATENATE(pesele__27[[#This Row],[Nazwisko]],pesele__27[[#This Row],[Imie]])</f>
        <v>SymoszynEmilia</v>
      </c>
      <c r="F238" s="1">
        <f>COUNTIF($E$2:$E$495, pesele__27[[#This Row],[nazwisko i imie]])</f>
        <v>1</v>
      </c>
    </row>
    <row r="239" spans="1:6" hidden="1" x14ac:dyDescent="0.35">
      <c r="A239" s="1" t="s">
        <v>870</v>
      </c>
      <c r="B239" s="1" t="s">
        <v>348</v>
      </c>
      <c r="C239" s="1" t="s">
        <v>31</v>
      </c>
      <c r="D239" s="1" t="str">
        <f>IF(MOD(MID(pesele__27[[#This Row],[PESEL]], 10, 1), 2) = 0, "k", "m")</f>
        <v>m</v>
      </c>
      <c r="E239" s="1" t="str">
        <f>CONCATENATE(pesele__27[[#This Row],[Nazwisko]],pesele__27[[#This Row],[Imie]])</f>
        <v>CieslikSzymon</v>
      </c>
      <c r="F239" s="1">
        <f>COUNTIF($E$2:$E$495, pesele__27[[#This Row],[nazwisko i imie]])</f>
        <v>1</v>
      </c>
    </row>
    <row r="240" spans="1:6" hidden="1" x14ac:dyDescent="0.35">
      <c r="A240" s="1" t="s">
        <v>871</v>
      </c>
      <c r="B240" s="1" t="s">
        <v>62</v>
      </c>
      <c r="C240" s="1" t="s">
        <v>78</v>
      </c>
      <c r="D240" s="1" t="str">
        <f>IF(MOD(MID(pesele__27[[#This Row],[PESEL]], 10, 1), 2) = 0, "k", "m")</f>
        <v>m</v>
      </c>
      <c r="E240" s="1" t="str">
        <f>CONCATENATE(pesele__27[[#This Row],[Nazwisko]],pesele__27[[#This Row],[Imie]])</f>
        <v>PawlakJan</v>
      </c>
      <c r="F240" s="1">
        <f>COUNTIF($E$2:$E$495, pesele__27[[#This Row],[nazwisko i imie]])</f>
        <v>1</v>
      </c>
    </row>
    <row r="241" spans="1:6" hidden="1" x14ac:dyDescent="0.35">
      <c r="A241" s="1" t="s">
        <v>872</v>
      </c>
      <c r="B241" s="1" t="s">
        <v>349</v>
      </c>
      <c r="C241" s="1" t="s">
        <v>187</v>
      </c>
      <c r="D241" s="1" t="str">
        <f>IF(MOD(MID(pesele__27[[#This Row],[PESEL]], 10, 1), 2) = 0, "k", "m")</f>
        <v>k</v>
      </c>
      <c r="E241" s="1" t="str">
        <f>CONCATENATE(pesele__27[[#This Row],[Nazwisko]],pesele__27[[#This Row],[Imie]])</f>
        <v>SznejderDominika</v>
      </c>
      <c r="F241" s="1">
        <f>COUNTIF($E$2:$E$495, pesele__27[[#This Row],[nazwisko i imie]])</f>
        <v>1</v>
      </c>
    </row>
    <row r="242" spans="1:6" hidden="1" x14ac:dyDescent="0.35">
      <c r="A242" s="1" t="s">
        <v>873</v>
      </c>
      <c r="B242" s="1" t="s">
        <v>350</v>
      </c>
      <c r="C242" s="1" t="s">
        <v>104</v>
      </c>
      <c r="D242" s="1" t="str">
        <f>IF(MOD(MID(pesele__27[[#This Row],[PESEL]], 10, 1), 2) = 0, "k", "m")</f>
        <v>m</v>
      </c>
      <c r="E242" s="1" t="str">
        <f>CONCATENATE(pesele__27[[#This Row],[Nazwisko]],pesele__27[[#This Row],[Imie]])</f>
        <v>ChmielewskiJakub</v>
      </c>
      <c r="F242" s="1">
        <f>COUNTIF($E$2:$E$495, pesele__27[[#This Row],[nazwisko i imie]])</f>
        <v>1</v>
      </c>
    </row>
    <row r="243" spans="1:6" hidden="1" x14ac:dyDescent="0.35">
      <c r="A243" s="1" t="s">
        <v>874</v>
      </c>
      <c r="B243" s="1" t="s">
        <v>351</v>
      </c>
      <c r="C243" s="1" t="s">
        <v>60</v>
      </c>
      <c r="D243" s="1" t="str">
        <f>IF(MOD(MID(pesele__27[[#This Row],[PESEL]], 10, 1), 2) = 0, "k", "m")</f>
        <v>m</v>
      </c>
      <c r="E243" s="1" t="str">
        <f>CONCATENATE(pesele__27[[#This Row],[Nazwisko]],pesele__27[[#This Row],[Imie]])</f>
        <v>RysakIgor</v>
      </c>
      <c r="F243" s="1">
        <f>COUNTIF($E$2:$E$495, pesele__27[[#This Row],[nazwisko i imie]])</f>
        <v>1</v>
      </c>
    </row>
    <row r="244" spans="1:6" hidden="1" x14ac:dyDescent="0.35">
      <c r="A244" s="1" t="s">
        <v>875</v>
      </c>
      <c r="B244" s="1" t="s">
        <v>352</v>
      </c>
      <c r="C244" s="1" t="s">
        <v>353</v>
      </c>
      <c r="D244" s="1" t="str">
        <f>IF(MOD(MID(pesele__27[[#This Row],[PESEL]], 10, 1), 2) = 0, "k", "m")</f>
        <v>m</v>
      </c>
      <c r="E244" s="1" t="str">
        <f>CONCATENATE(pesele__27[[#This Row],[Nazwisko]],pesele__27[[#This Row],[Imie]])</f>
        <v>SzumilewiczDariusz</v>
      </c>
      <c r="F244" s="1">
        <f>COUNTIF($E$2:$E$495, pesele__27[[#This Row],[nazwisko i imie]])</f>
        <v>1</v>
      </c>
    </row>
    <row r="245" spans="1:6" hidden="1" x14ac:dyDescent="0.35">
      <c r="A245" s="1" t="s">
        <v>876</v>
      </c>
      <c r="B245" s="1" t="s">
        <v>354</v>
      </c>
      <c r="C245" s="1" t="s">
        <v>12</v>
      </c>
      <c r="D245" s="1" t="str">
        <f>IF(MOD(MID(pesele__27[[#This Row],[PESEL]], 10, 1), 2) = 0, "k", "m")</f>
        <v>m</v>
      </c>
      <c r="E245" s="1" t="str">
        <f>CONCATENATE(pesele__27[[#This Row],[Nazwisko]],pesele__27[[#This Row],[Imie]])</f>
        <v>KrosnowskiMateusz</v>
      </c>
      <c r="F245" s="1">
        <f>COUNTIF($E$2:$E$495, pesele__27[[#This Row],[nazwisko i imie]])</f>
        <v>1</v>
      </c>
    </row>
    <row r="246" spans="1:6" hidden="1" x14ac:dyDescent="0.35">
      <c r="A246" s="1" t="s">
        <v>877</v>
      </c>
      <c r="B246" s="1" t="s">
        <v>355</v>
      </c>
      <c r="C246" s="1" t="s">
        <v>46</v>
      </c>
      <c r="D246" s="1" t="str">
        <f>IF(MOD(MID(pesele__27[[#This Row],[PESEL]], 10, 1), 2) = 0, "k", "m")</f>
        <v>k</v>
      </c>
      <c r="E246" s="1" t="str">
        <f>CONCATENATE(pesele__27[[#This Row],[Nazwisko]],pesele__27[[#This Row],[Imie]])</f>
        <v>HarrisNina</v>
      </c>
      <c r="F246" s="1">
        <f>COUNTIF($E$2:$E$495, pesele__27[[#This Row],[nazwisko i imie]])</f>
        <v>1</v>
      </c>
    </row>
    <row r="247" spans="1:6" hidden="1" x14ac:dyDescent="0.35">
      <c r="A247" s="1" t="s">
        <v>878</v>
      </c>
      <c r="B247" s="1" t="s">
        <v>356</v>
      </c>
      <c r="C247" s="1" t="s">
        <v>87</v>
      </c>
      <c r="D247" s="1" t="str">
        <f>IF(MOD(MID(pesele__27[[#This Row],[PESEL]], 10, 1), 2) = 0, "k", "m")</f>
        <v>k</v>
      </c>
      <c r="E247" s="1" t="str">
        <f>CONCATENATE(pesele__27[[#This Row],[Nazwisko]],pesele__27[[#This Row],[Imie]])</f>
        <v>KoszuckaMarika</v>
      </c>
      <c r="F247" s="1">
        <f>COUNTIF($E$2:$E$495, pesele__27[[#This Row],[nazwisko i imie]])</f>
        <v>1</v>
      </c>
    </row>
    <row r="248" spans="1:6" hidden="1" x14ac:dyDescent="0.35">
      <c r="A248" s="1" t="s">
        <v>879</v>
      </c>
      <c r="B248" s="1" t="s">
        <v>357</v>
      </c>
      <c r="C248" s="1" t="s">
        <v>145</v>
      </c>
      <c r="D248" s="1" t="str">
        <f>IF(MOD(MID(pesele__27[[#This Row],[PESEL]], 10, 1), 2) = 0, "k", "m")</f>
        <v>k</v>
      </c>
      <c r="E248" s="1" t="str">
        <f>CONCATENATE(pesele__27[[#This Row],[Nazwisko]],pesele__27[[#This Row],[Imie]])</f>
        <v>ChmielewskaWiktoria</v>
      </c>
      <c r="F248" s="1">
        <f>COUNTIF($E$2:$E$495, pesele__27[[#This Row],[nazwisko i imie]])</f>
        <v>1</v>
      </c>
    </row>
    <row r="249" spans="1:6" hidden="1" x14ac:dyDescent="0.35">
      <c r="A249" s="1" t="s">
        <v>880</v>
      </c>
      <c r="B249" s="1" t="s">
        <v>358</v>
      </c>
      <c r="C249" s="1" t="s">
        <v>359</v>
      </c>
      <c r="D249" s="1" t="str">
        <f>IF(MOD(MID(pesele__27[[#This Row],[PESEL]], 10, 1), 2) = 0, "k", "m")</f>
        <v>k</v>
      </c>
      <c r="E249" s="1" t="str">
        <f>CONCATENATE(pesele__27[[#This Row],[Nazwisko]],pesele__27[[#This Row],[Imie]])</f>
        <v>SeredynskaJoanna</v>
      </c>
      <c r="F249" s="1">
        <f>COUNTIF($E$2:$E$495, pesele__27[[#This Row],[nazwisko i imie]])</f>
        <v>1</v>
      </c>
    </row>
    <row r="250" spans="1:6" hidden="1" x14ac:dyDescent="0.35">
      <c r="A250" s="1" t="s">
        <v>881</v>
      </c>
      <c r="B250" s="1" t="s">
        <v>360</v>
      </c>
      <c r="C250" s="1" t="s">
        <v>35</v>
      </c>
      <c r="D250" s="1" t="str">
        <f>IF(MOD(MID(pesele__27[[#This Row],[PESEL]], 10, 1), 2) = 0, "k", "m")</f>
        <v>m</v>
      </c>
      <c r="E250" s="1" t="str">
        <f>CONCATENATE(pesele__27[[#This Row],[Nazwisko]],pesele__27[[#This Row],[Imie]])</f>
        <v>AfeltowiczWojciech</v>
      </c>
      <c r="F250" s="1">
        <f>COUNTIF($E$2:$E$495, pesele__27[[#This Row],[nazwisko i imie]])</f>
        <v>1</v>
      </c>
    </row>
    <row r="251" spans="1:6" hidden="1" x14ac:dyDescent="0.35">
      <c r="A251" s="1" t="s">
        <v>882</v>
      </c>
      <c r="B251" s="1" t="s">
        <v>361</v>
      </c>
      <c r="C251" s="1" t="s">
        <v>150</v>
      </c>
      <c r="D251" s="1" t="str">
        <f>IF(MOD(MID(pesele__27[[#This Row],[PESEL]], 10, 1), 2) = 0, "k", "m")</f>
        <v>k</v>
      </c>
      <c r="E251" s="1" t="str">
        <f>CONCATENATE(pesele__27[[#This Row],[Nazwisko]],pesele__27[[#This Row],[Imie]])</f>
        <v>JakubowskaNatalia</v>
      </c>
      <c r="F251" s="1">
        <f>COUNTIF($E$2:$E$495, pesele__27[[#This Row],[nazwisko i imie]])</f>
        <v>1</v>
      </c>
    </row>
    <row r="252" spans="1:6" hidden="1" x14ac:dyDescent="0.35">
      <c r="A252" s="1" t="s">
        <v>883</v>
      </c>
      <c r="B252" s="1" t="s">
        <v>219</v>
      </c>
      <c r="C252" s="1" t="s">
        <v>117</v>
      </c>
      <c r="D252" s="1" t="str">
        <f>IF(MOD(MID(pesele__27[[#This Row],[PESEL]], 10, 1), 2) = 0, "k", "m")</f>
        <v>k</v>
      </c>
      <c r="E252" s="1" t="str">
        <f>CONCATENATE(pesele__27[[#This Row],[Nazwisko]],pesele__27[[#This Row],[Imie]])</f>
        <v>LewandowskaOlga</v>
      </c>
      <c r="F252" s="1">
        <f>COUNTIF($E$2:$E$495, pesele__27[[#This Row],[nazwisko i imie]])</f>
        <v>1</v>
      </c>
    </row>
    <row r="253" spans="1:6" hidden="1" x14ac:dyDescent="0.35">
      <c r="A253" s="1" t="s">
        <v>884</v>
      </c>
      <c r="B253" s="1" t="s">
        <v>362</v>
      </c>
      <c r="C253" s="1" t="s">
        <v>185</v>
      </c>
      <c r="D253" s="1" t="str">
        <f>IF(MOD(MID(pesele__27[[#This Row],[PESEL]], 10, 1), 2) = 0, "k", "m")</f>
        <v>k</v>
      </c>
      <c r="E253" s="1" t="str">
        <f>CONCATENATE(pesele__27[[#This Row],[Nazwisko]],pesele__27[[#This Row],[Imie]])</f>
        <v>DerosasWeronika</v>
      </c>
      <c r="F253" s="1">
        <f>COUNTIF($E$2:$E$495, pesele__27[[#This Row],[nazwisko i imie]])</f>
        <v>1</v>
      </c>
    </row>
    <row r="254" spans="1:6" hidden="1" x14ac:dyDescent="0.35">
      <c r="A254" s="1" t="s">
        <v>885</v>
      </c>
      <c r="B254" s="1" t="s">
        <v>363</v>
      </c>
      <c r="C254" s="1" t="s">
        <v>364</v>
      </c>
      <c r="D254" s="1" t="str">
        <f>IF(MOD(MID(pesele__27[[#This Row],[PESEL]], 10, 1), 2) = 0, "k", "m")</f>
        <v>k</v>
      </c>
      <c r="E254" s="1" t="str">
        <f>CONCATENATE(pesele__27[[#This Row],[Nazwisko]],pesele__27[[#This Row],[Imie]])</f>
        <v>MuchaLaura</v>
      </c>
      <c r="F254" s="1">
        <f>COUNTIF($E$2:$E$495, pesele__27[[#This Row],[nazwisko i imie]])</f>
        <v>1</v>
      </c>
    </row>
    <row r="255" spans="1:6" hidden="1" x14ac:dyDescent="0.35">
      <c r="A255" s="1" t="s">
        <v>886</v>
      </c>
      <c r="B255" s="1" t="s">
        <v>365</v>
      </c>
      <c r="C255" s="1" t="s">
        <v>211</v>
      </c>
      <c r="D255" s="1" t="str">
        <f>IF(MOD(MID(pesele__27[[#This Row],[PESEL]], 10, 1), 2) = 0, "k", "m")</f>
        <v>k</v>
      </c>
      <c r="E255" s="1" t="str">
        <f>CONCATENATE(pesele__27[[#This Row],[Nazwisko]],pesele__27[[#This Row],[Imie]])</f>
        <v>SzymichowskaAntonina</v>
      </c>
      <c r="F255" s="1">
        <f>COUNTIF($E$2:$E$495, pesele__27[[#This Row],[nazwisko i imie]])</f>
        <v>1</v>
      </c>
    </row>
    <row r="256" spans="1:6" hidden="1" x14ac:dyDescent="0.35">
      <c r="A256" s="1" t="s">
        <v>887</v>
      </c>
      <c r="B256" s="1" t="s">
        <v>366</v>
      </c>
      <c r="C256" s="1" t="s">
        <v>150</v>
      </c>
      <c r="D256" s="1" t="str">
        <f>IF(MOD(MID(pesele__27[[#This Row],[PESEL]], 10, 1), 2) = 0, "k", "m")</f>
        <v>k</v>
      </c>
      <c r="E256" s="1" t="str">
        <f>CONCATENATE(pesele__27[[#This Row],[Nazwisko]],pesele__27[[#This Row],[Imie]])</f>
        <v>JaniszekNatalia</v>
      </c>
      <c r="F256" s="1">
        <f>COUNTIF($E$2:$E$495, pesele__27[[#This Row],[nazwisko i imie]])</f>
        <v>1</v>
      </c>
    </row>
    <row r="257" spans="1:6" hidden="1" x14ac:dyDescent="0.35">
      <c r="A257" s="1" t="s">
        <v>888</v>
      </c>
      <c r="B257" s="1" t="s">
        <v>367</v>
      </c>
      <c r="C257" s="1" t="s">
        <v>368</v>
      </c>
      <c r="D257" s="1" t="str">
        <f>IF(MOD(MID(pesele__27[[#This Row],[PESEL]], 10, 1), 2) = 0, "k", "m")</f>
        <v>m</v>
      </c>
      <c r="E257" s="1" t="str">
        <f>CONCATENATE(pesele__27[[#This Row],[Nazwisko]],pesele__27[[#This Row],[Imie]])</f>
        <v>DombrowskiSambor</v>
      </c>
      <c r="F257" s="1">
        <f>COUNTIF($E$2:$E$495, pesele__27[[#This Row],[nazwisko i imie]])</f>
        <v>1</v>
      </c>
    </row>
    <row r="258" spans="1:6" hidden="1" x14ac:dyDescent="0.35">
      <c r="A258" s="1" t="s">
        <v>889</v>
      </c>
      <c r="B258" s="1" t="s">
        <v>369</v>
      </c>
      <c r="C258" s="1" t="s">
        <v>370</v>
      </c>
      <c r="D258" s="1" t="str">
        <f>IF(MOD(MID(pesele__27[[#This Row],[PESEL]], 10, 1), 2) = 0, "k", "m")</f>
        <v>m</v>
      </c>
      <c r="E258" s="1" t="str">
        <f>CONCATENATE(pesele__27[[#This Row],[Nazwisko]],pesele__27[[#This Row],[Imie]])</f>
        <v>WieniarskiArkadiusz</v>
      </c>
      <c r="F258" s="1">
        <f>COUNTIF($E$2:$E$495, pesele__27[[#This Row],[nazwisko i imie]])</f>
        <v>1</v>
      </c>
    </row>
    <row r="259" spans="1:6" hidden="1" x14ac:dyDescent="0.35">
      <c r="A259" s="1" t="s">
        <v>890</v>
      </c>
      <c r="B259" s="1" t="s">
        <v>371</v>
      </c>
      <c r="C259" s="1" t="s">
        <v>372</v>
      </c>
      <c r="D259" s="1" t="str">
        <f>IF(MOD(MID(pesele__27[[#This Row],[PESEL]], 10, 1), 2) = 0, "k", "m")</f>
        <v>k</v>
      </c>
      <c r="E259" s="1" t="str">
        <f>CONCATENATE(pesele__27[[#This Row],[Nazwisko]],pesele__27[[#This Row],[Imie]])</f>
        <v>MarszalekLidia</v>
      </c>
      <c r="F259" s="1">
        <f>COUNTIF($E$2:$E$495, pesele__27[[#This Row],[nazwisko i imie]])</f>
        <v>1</v>
      </c>
    </row>
    <row r="260" spans="1:6" x14ac:dyDescent="0.35">
      <c r="A260" s="1" t="s">
        <v>921</v>
      </c>
      <c r="B260" s="1" t="s">
        <v>217</v>
      </c>
      <c r="C260" s="1" t="s">
        <v>218</v>
      </c>
      <c r="D260" s="1" t="str">
        <f>IF(MOD(MID(pesele__27[[#This Row],[PESEL]], 10, 1), 2) = 0, "k", "m")</f>
        <v>k</v>
      </c>
      <c r="E260" s="1" t="str">
        <f>CONCATENATE(pesele__27[[#This Row],[Nazwisko]],pesele__27[[#This Row],[Imie]])</f>
        <v>KozlowskaMalgorzata</v>
      </c>
      <c r="F260" s="1">
        <f>COUNTIF($E$2:$E$495, pesele__27[[#This Row],[nazwisko i imie]])</f>
        <v>3</v>
      </c>
    </row>
    <row r="261" spans="1:6" hidden="1" x14ac:dyDescent="0.35">
      <c r="A261" s="1" t="s">
        <v>892</v>
      </c>
      <c r="B261" s="1" t="s">
        <v>373</v>
      </c>
      <c r="C261" s="1" t="s">
        <v>145</v>
      </c>
      <c r="D261" s="1" t="str">
        <f>IF(MOD(MID(pesele__27[[#This Row],[PESEL]], 10, 1), 2) = 0, "k", "m")</f>
        <v>k</v>
      </c>
      <c r="E261" s="1" t="str">
        <f>CONCATENATE(pesele__27[[#This Row],[Nazwisko]],pesele__27[[#This Row],[Imie]])</f>
        <v>CzartoryjskaWiktoria</v>
      </c>
      <c r="F261" s="1">
        <f>COUNTIF($E$2:$E$495, pesele__27[[#This Row],[nazwisko i imie]])</f>
        <v>1</v>
      </c>
    </row>
    <row r="262" spans="1:6" hidden="1" x14ac:dyDescent="0.35">
      <c r="A262" s="1" t="s">
        <v>893</v>
      </c>
      <c r="B262" s="1" t="s">
        <v>374</v>
      </c>
      <c r="C262" s="1" t="s">
        <v>121</v>
      </c>
      <c r="D262" s="1" t="str">
        <f>IF(MOD(MID(pesele__27[[#This Row],[PESEL]], 10, 1), 2) = 0, "k", "m")</f>
        <v>k</v>
      </c>
      <c r="E262" s="1" t="str">
        <f>CONCATENATE(pesele__27[[#This Row],[Nazwisko]],pesele__27[[#This Row],[Imie]])</f>
        <v>TomanekAnna</v>
      </c>
      <c r="F262" s="1">
        <f>COUNTIF($E$2:$E$495, pesele__27[[#This Row],[nazwisko i imie]])</f>
        <v>1</v>
      </c>
    </row>
    <row r="263" spans="1:6" hidden="1" x14ac:dyDescent="0.35">
      <c r="A263" s="1" t="s">
        <v>894</v>
      </c>
      <c r="B263" s="1" t="s">
        <v>375</v>
      </c>
      <c r="C263" s="1" t="s">
        <v>236</v>
      </c>
      <c r="D263" s="1" t="str">
        <f>IF(MOD(MID(pesele__27[[#This Row],[PESEL]], 10, 1), 2) = 0, "k", "m")</f>
        <v>k</v>
      </c>
      <c r="E263" s="1" t="str">
        <f>CONCATENATE(pesele__27[[#This Row],[Nazwisko]],pesele__27[[#This Row],[Imie]])</f>
        <v>PawlowiczKarolina</v>
      </c>
      <c r="F263" s="1">
        <f>COUNTIF($E$2:$E$495, pesele__27[[#This Row],[nazwisko i imie]])</f>
        <v>1</v>
      </c>
    </row>
    <row r="264" spans="1:6" hidden="1" x14ac:dyDescent="0.35">
      <c r="A264" s="1" t="s">
        <v>895</v>
      </c>
      <c r="B264" s="1" t="s">
        <v>376</v>
      </c>
      <c r="C264" s="1" t="s">
        <v>377</v>
      </c>
      <c r="D264" s="1" t="str">
        <f>IF(MOD(MID(pesele__27[[#This Row],[PESEL]], 10, 1), 2) = 0, "k", "m")</f>
        <v>m</v>
      </c>
      <c r="E264" s="1" t="str">
        <f>CONCATENATE(pesele__27[[#This Row],[Nazwisko]],pesele__27[[#This Row],[Imie]])</f>
        <v>SzwastDaniel</v>
      </c>
      <c r="F264" s="1">
        <f>COUNTIF($E$2:$E$495, pesele__27[[#This Row],[nazwisko i imie]])</f>
        <v>1</v>
      </c>
    </row>
    <row r="265" spans="1:6" hidden="1" x14ac:dyDescent="0.35">
      <c r="A265" s="1" t="s">
        <v>896</v>
      </c>
      <c r="B265" s="1" t="s">
        <v>378</v>
      </c>
      <c r="C265" s="1" t="s">
        <v>294</v>
      </c>
      <c r="D265" s="1" t="str">
        <f>IF(MOD(MID(pesele__27[[#This Row],[PESEL]], 10, 1), 2) = 0, "k", "m")</f>
        <v>m</v>
      </c>
      <c r="E265" s="1" t="str">
        <f>CONCATENATE(pesele__27[[#This Row],[Nazwisko]],pesele__27[[#This Row],[Imie]])</f>
        <v>ZawizlakAdam</v>
      </c>
      <c r="F265" s="1">
        <f>COUNTIF($E$2:$E$495, pesele__27[[#This Row],[nazwisko i imie]])</f>
        <v>1</v>
      </c>
    </row>
    <row r="266" spans="1:6" hidden="1" x14ac:dyDescent="0.35">
      <c r="A266" s="1" t="s">
        <v>897</v>
      </c>
      <c r="B266" s="1" t="s">
        <v>379</v>
      </c>
      <c r="C266" s="1" t="s">
        <v>37</v>
      </c>
      <c r="D266" s="1" t="str">
        <f>IF(MOD(MID(pesele__27[[#This Row],[PESEL]], 10, 1), 2) = 0, "k", "m")</f>
        <v>k</v>
      </c>
      <c r="E266" s="1" t="str">
        <f>CONCATENATE(pesele__27[[#This Row],[Nazwisko]],pesele__27[[#This Row],[Imie]])</f>
        <v>WierzbickaAmelia</v>
      </c>
      <c r="F266" s="1">
        <f>COUNTIF($E$2:$E$495, pesele__27[[#This Row],[nazwisko i imie]])</f>
        <v>1</v>
      </c>
    </row>
    <row r="267" spans="1:6" hidden="1" x14ac:dyDescent="0.35">
      <c r="A267" s="1" t="s">
        <v>898</v>
      </c>
      <c r="B267" s="1" t="s">
        <v>380</v>
      </c>
      <c r="C267" s="1" t="s">
        <v>214</v>
      </c>
      <c r="D267" s="1" t="str">
        <f>IF(MOD(MID(pesele__27[[#This Row],[PESEL]], 10, 1), 2) = 0, "k", "m")</f>
        <v>k</v>
      </c>
      <c r="E267" s="1" t="str">
        <f>CONCATENATE(pesele__27[[#This Row],[Nazwisko]],pesele__27[[#This Row],[Imie]])</f>
        <v>KielbowiczMilena</v>
      </c>
      <c r="F267" s="1">
        <f>COUNTIF($E$2:$E$495, pesele__27[[#This Row],[nazwisko i imie]])</f>
        <v>1</v>
      </c>
    </row>
    <row r="268" spans="1:6" hidden="1" x14ac:dyDescent="0.35">
      <c r="A268" s="1" t="s">
        <v>899</v>
      </c>
      <c r="B268" s="1" t="s">
        <v>381</v>
      </c>
      <c r="C268" s="1" t="s">
        <v>273</v>
      </c>
      <c r="D268" s="1" t="str">
        <f>IF(MOD(MID(pesele__27[[#This Row],[PESEL]], 10, 1), 2) = 0, "k", "m")</f>
        <v>k</v>
      </c>
      <c r="E268" s="1" t="str">
        <f>CONCATENATE(pesele__27[[#This Row],[Nazwisko]],pesele__27[[#This Row],[Imie]])</f>
        <v>SteinhardtHanna</v>
      </c>
      <c r="F268" s="1">
        <f>COUNTIF($E$2:$E$495, pesele__27[[#This Row],[nazwisko i imie]])</f>
        <v>1</v>
      </c>
    </row>
    <row r="269" spans="1:6" hidden="1" x14ac:dyDescent="0.35">
      <c r="A269" s="1" t="s">
        <v>900</v>
      </c>
      <c r="B269" s="1" t="s">
        <v>382</v>
      </c>
      <c r="C269" s="1" t="s">
        <v>383</v>
      </c>
      <c r="D269" s="1" t="str">
        <f>IF(MOD(MID(pesele__27[[#This Row],[PESEL]], 10, 1), 2) = 0, "k", "m")</f>
        <v>k</v>
      </c>
      <c r="E269" s="1" t="str">
        <f>CONCATENATE(pesele__27[[#This Row],[Nazwisko]],pesele__27[[#This Row],[Imie]])</f>
        <v>ForjaszRoxana</v>
      </c>
      <c r="F269" s="1">
        <f>COUNTIF($E$2:$E$495, pesele__27[[#This Row],[nazwisko i imie]])</f>
        <v>1</v>
      </c>
    </row>
    <row r="270" spans="1:6" hidden="1" x14ac:dyDescent="0.35">
      <c r="A270" s="1" t="s">
        <v>901</v>
      </c>
      <c r="B270" s="1" t="s">
        <v>384</v>
      </c>
      <c r="C270" s="1" t="s">
        <v>214</v>
      </c>
      <c r="D270" s="1" t="str">
        <f>IF(MOD(MID(pesele__27[[#This Row],[PESEL]], 10, 1), 2) = 0, "k", "m")</f>
        <v>k</v>
      </c>
      <c r="E270" s="1" t="str">
        <f>CONCATENATE(pesele__27[[#This Row],[Nazwisko]],pesele__27[[#This Row],[Imie]])</f>
        <v>KarwikMilena</v>
      </c>
      <c r="F270" s="1">
        <f>COUNTIF($E$2:$E$495, pesele__27[[#This Row],[nazwisko i imie]])</f>
        <v>1</v>
      </c>
    </row>
    <row r="271" spans="1:6" hidden="1" x14ac:dyDescent="0.35">
      <c r="A271" s="1" t="s">
        <v>902</v>
      </c>
      <c r="B271" s="1" t="s">
        <v>385</v>
      </c>
      <c r="C271" s="1" t="s">
        <v>255</v>
      </c>
      <c r="D271" s="1" t="str">
        <f>IF(MOD(MID(pesele__27[[#This Row],[PESEL]], 10, 1), 2) = 0, "k", "m")</f>
        <v>k</v>
      </c>
      <c r="E271" s="1" t="str">
        <f>CONCATENATE(pesele__27[[#This Row],[Nazwisko]],pesele__27[[#This Row],[Imie]])</f>
        <v>LupinskaMagdalena</v>
      </c>
      <c r="F271" s="1">
        <f>COUNTIF($E$2:$E$495, pesele__27[[#This Row],[nazwisko i imie]])</f>
        <v>1</v>
      </c>
    </row>
    <row r="272" spans="1:6" hidden="1" x14ac:dyDescent="0.35">
      <c r="A272" s="1" t="s">
        <v>903</v>
      </c>
      <c r="B272" s="1" t="s">
        <v>386</v>
      </c>
      <c r="C272" s="1" t="s">
        <v>78</v>
      </c>
      <c r="D272" s="1" t="str">
        <f>IF(MOD(MID(pesele__27[[#This Row],[PESEL]], 10, 1), 2) = 0, "k", "m")</f>
        <v>m</v>
      </c>
      <c r="E272" s="1" t="str">
        <f>CONCATENATE(pesele__27[[#This Row],[Nazwisko]],pesele__27[[#This Row],[Imie]])</f>
        <v>PengielJan</v>
      </c>
      <c r="F272" s="1">
        <f>COUNTIF($E$2:$E$495, pesele__27[[#This Row],[nazwisko i imie]])</f>
        <v>1</v>
      </c>
    </row>
    <row r="273" spans="1:6" hidden="1" x14ac:dyDescent="0.35">
      <c r="A273" s="1" t="s">
        <v>904</v>
      </c>
      <c r="B273" s="1" t="s">
        <v>387</v>
      </c>
      <c r="C273" s="1" t="s">
        <v>29</v>
      </c>
      <c r="D273" s="1" t="str">
        <f>IF(MOD(MID(pesele__27[[#This Row],[PESEL]], 10, 1), 2) = 0, "k", "m")</f>
        <v>m</v>
      </c>
      <c r="E273" s="1" t="str">
        <f>CONCATENATE(pesele__27[[#This Row],[Nazwisko]],pesele__27[[#This Row],[Imie]])</f>
        <v>WojtaszewskiAleksander</v>
      </c>
      <c r="F273" s="1">
        <f>COUNTIF($E$2:$E$495, pesele__27[[#This Row],[nazwisko i imie]])</f>
        <v>1</v>
      </c>
    </row>
    <row r="274" spans="1:6" hidden="1" x14ac:dyDescent="0.35">
      <c r="A274" s="1" t="s">
        <v>905</v>
      </c>
      <c r="B274" s="1" t="s">
        <v>388</v>
      </c>
      <c r="C274" s="1" t="s">
        <v>253</v>
      </c>
      <c r="D274" s="1" t="str">
        <f>IF(MOD(MID(pesele__27[[#This Row],[PESEL]], 10, 1), 2) = 0, "k", "m")</f>
        <v>k</v>
      </c>
      <c r="E274" s="1" t="str">
        <f>CONCATENATE(pesele__27[[#This Row],[Nazwisko]],pesele__27[[#This Row],[Imie]])</f>
        <v>CzarkowskaKatarzyna</v>
      </c>
      <c r="F274" s="1">
        <f>COUNTIF($E$2:$E$495, pesele__27[[#This Row],[nazwisko i imie]])</f>
        <v>1</v>
      </c>
    </row>
    <row r="275" spans="1:6" hidden="1" x14ac:dyDescent="0.35">
      <c r="A275" s="1" t="s">
        <v>906</v>
      </c>
      <c r="B275" s="1" t="s">
        <v>389</v>
      </c>
      <c r="C275" s="1" t="s">
        <v>201</v>
      </c>
      <c r="D275" s="1" t="str">
        <f>IF(MOD(MID(pesele__27[[#This Row],[PESEL]], 10, 1), 2) = 0, "k", "m")</f>
        <v>k</v>
      </c>
      <c r="E275" s="1" t="str">
        <f>CONCATENATE(pesele__27[[#This Row],[Nazwisko]],pesele__27[[#This Row],[Imie]])</f>
        <v>ZacharskaAleksandra</v>
      </c>
      <c r="F275" s="1">
        <f>COUNTIF($E$2:$E$495, pesele__27[[#This Row],[nazwisko i imie]])</f>
        <v>1</v>
      </c>
    </row>
    <row r="276" spans="1:6" hidden="1" x14ac:dyDescent="0.35">
      <c r="A276" s="1" t="s">
        <v>907</v>
      </c>
      <c r="B276" s="1" t="s">
        <v>390</v>
      </c>
      <c r="C276" s="1" t="s">
        <v>391</v>
      </c>
      <c r="D276" s="1" t="str">
        <f>IF(MOD(MID(pesele__27[[#This Row],[PESEL]], 10, 1), 2) = 0, "k", "m")</f>
        <v>m</v>
      </c>
      <c r="E276" s="1" t="str">
        <f>CONCATENATE(pesele__27[[#This Row],[Nazwisko]],pesele__27[[#This Row],[Imie]])</f>
        <v>BilmonTymoteusz</v>
      </c>
      <c r="F276" s="1">
        <f>COUNTIF($E$2:$E$495, pesele__27[[#This Row],[nazwisko i imie]])</f>
        <v>1</v>
      </c>
    </row>
    <row r="277" spans="1:6" hidden="1" x14ac:dyDescent="0.35">
      <c r="A277" s="1" t="s">
        <v>908</v>
      </c>
      <c r="B277" s="1" t="s">
        <v>392</v>
      </c>
      <c r="C277" s="1" t="s">
        <v>84</v>
      </c>
      <c r="D277" s="1" t="str">
        <f>IF(MOD(MID(pesele__27[[#This Row],[PESEL]], 10, 1), 2) = 0, "k", "m")</f>
        <v>k</v>
      </c>
      <c r="E277" s="1" t="str">
        <f>CONCATENATE(pesele__27[[#This Row],[Nazwisko]],pesele__27[[#This Row],[Imie]])</f>
        <v>GorczynskaOliwia</v>
      </c>
      <c r="F277" s="1">
        <f>COUNTIF($E$2:$E$495, pesele__27[[#This Row],[nazwisko i imie]])</f>
        <v>1</v>
      </c>
    </row>
    <row r="278" spans="1:6" hidden="1" x14ac:dyDescent="0.35">
      <c r="A278" s="1" t="s">
        <v>909</v>
      </c>
      <c r="B278" s="1" t="s">
        <v>393</v>
      </c>
      <c r="C278" s="1" t="s">
        <v>394</v>
      </c>
      <c r="D278" s="1" t="str">
        <f>IF(MOD(MID(pesele__27[[#This Row],[PESEL]], 10, 1), 2) = 0, "k", "m")</f>
        <v>m</v>
      </c>
      <c r="E278" s="1" t="str">
        <f>CONCATENATE(pesele__27[[#This Row],[Nazwisko]],pesele__27[[#This Row],[Imie]])</f>
        <v>BudkowskiMarek</v>
      </c>
      <c r="F278" s="1">
        <f>COUNTIF($E$2:$E$495, pesele__27[[#This Row],[nazwisko i imie]])</f>
        <v>1</v>
      </c>
    </row>
    <row r="279" spans="1:6" hidden="1" x14ac:dyDescent="0.35">
      <c r="A279" s="1" t="s">
        <v>910</v>
      </c>
      <c r="B279" s="1" t="s">
        <v>395</v>
      </c>
      <c r="C279" s="1" t="s">
        <v>48</v>
      </c>
      <c r="D279" s="1" t="str">
        <f>IF(MOD(MID(pesele__27[[#This Row],[PESEL]], 10, 1), 2) = 0, "k", "m")</f>
        <v>m</v>
      </c>
      <c r="E279" s="1" t="str">
        <f>CONCATENATE(pesele__27[[#This Row],[Nazwisko]],pesele__27[[#This Row],[Imie]])</f>
        <v>DulakPiotr</v>
      </c>
      <c r="F279" s="1">
        <f>COUNTIF($E$2:$E$495, pesele__27[[#This Row],[nazwisko i imie]])</f>
        <v>1</v>
      </c>
    </row>
    <row r="280" spans="1:6" hidden="1" x14ac:dyDescent="0.35">
      <c r="A280" s="1" t="s">
        <v>911</v>
      </c>
      <c r="B280" s="1" t="s">
        <v>396</v>
      </c>
      <c r="C280" s="1" t="s">
        <v>42</v>
      </c>
      <c r="D280" s="1" t="str">
        <f>IF(MOD(MID(pesele__27[[#This Row],[PESEL]], 10, 1), 2) = 0, "k", "m")</f>
        <v>m</v>
      </c>
      <c r="E280" s="1" t="str">
        <f>CONCATENATE(pesele__27[[#This Row],[Nazwisko]],pesele__27[[#This Row],[Imie]])</f>
        <v>KaczorMikolaj</v>
      </c>
      <c r="F280" s="1">
        <f>COUNTIF($E$2:$E$495, pesele__27[[#This Row],[nazwisko i imie]])</f>
        <v>1</v>
      </c>
    </row>
    <row r="281" spans="1:6" hidden="1" x14ac:dyDescent="0.35">
      <c r="A281" s="1" t="s">
        <v>912</v>
      </c>
      <c r="B281" s="1" t="s">
        <v>397</v>
      </c>
      <c r="C281" s="1" t="s">
        <v>68</v>
      </c>
      <c r="D281" s="1" t="str">
        <f>IF(MOD(MID(pesele__27[[#This Row],[PESEL]], 10, 1), 2) = 0, "k", "m")</f>
        <v>m</v>
      </c>
      <c r="E281" s="1" t="str">
        <f>CONCATENATE(pesele__27[[#This Row],[Nazwisko]],pesele__27[[#This Row],[Imie]])</f>
        <v>OlszewskiKacper</v>
      </c>
      <c r="F281" s="1">
        <f>COUNTIF($E$2:$E$495, pesele__27[[#This Row],[nazwisko i imie]])</f>
        <v>1</v>
      </c>
    </row>
    <row r="282" spans="1:6" hidden="1" x14ac:dyDescent="0.35">
      <c r="A282" s="1" t="s">
        <v>913</v>
      </c>
      <c r="B282" s="1" t="s">
        <v>398</v>
      </c>
      <c r="C282" s="1" t="s">
        <v>48</v>
      </c>
      <c r="D282" s="1" t="str">
        <f>IF(MOD(MID(pesele__27[[#This Row],[PESEL]], 10, 1), 2) = 0, "k", "m")</f>
        <v>m</v>
      </c>
      <c r="E282" s="1" t="str">
        <f>CONCATENATE(pesele__27[[#This Row],[Nazwisko]],pesele__27[[#This Row],[Imie]])</f>
        <v>PolubinskiPiotr</v>
      </c>
      <c r="F282" s="1">
        <f>COUNTIF($E$2:$E$495, pesele__27[[#This Row],[nazwisko i imie]])</f>
        <v>1</v>
      </c>
    </row>
    <row r="283" spans="1:6" hidden="1" x14ac:dyDescent="0.35">
      <c r="A283" s="1" t="s">
        <v>914</v>
      </c>
      <c r="B283" s="1" t="s">
        <v>399</v>
      </c>
      <c r="C283" s="1" t="s">
        <v>302</v>
      </c>
      <c r="D283" s="1" t="str">
        <f>IF(MOD(MID(pesele__27[[#This Row],[PESEL]], 10, 1), 2) = 0, "k", "m")</f>
        <v>m</v>
      </c>
      <c r="E283" s="1" t="str">
        <f>CONCATENATE(pesele__27[[#This Row],[Nazwisko]],pesele__27[[#This Row],[Imie]])</f>
        <v>BudnyTomasz</v>
      </c>
      <c r="F283" s="1">
        <f>COUNTIF($E$2:$E$495, pesele__27[[#This Row],[nazwisko i imie]])</f>
        <v>1</v>
      </c>
    </row>
    <row r="284" spans="1:6" hidden="1" x14ac:dyDescent="0.35">
      <c r="A284" s="1" t="s">
        <v>915</v>
      </c>
      <c r="B284" s="1" t="s">
        <v>400</v>
      </c>
      <c r="C284" s="1" t="s">
        <v>48</v>
      </c>
      <c r="D284" s="1" t="str">
        <f>IF(MOD(MID(pesele__27[[#This Row],[PESEL]], 10, 1), 2) = 0, "k", "m")</f>
        <v>m</v>
      </c>
      <c r="E284" s="1" t="str">
        <f>CONCATENATE(pesele__27[[#This Row],[Nazwisko]],pesele__27[[#This Row],[Imie]])</f>
        <v>FiebigPiotr</v>
      </c>
      <c r="F284" s="1">
        <f>COUNTIF($E$2:$E$495, pesele__27[[#This Row],[nazwisko i imie]])</f>
        <v>1</v>
      </c>
    </row>
    <row r="285" spans="1:6" hidden="1" x14ac:dyDescent="0.35">
      <c r="A285" s="1" t="s">
        <v>916</v>
      </c>
      <c r="B285" s="1" t="s">
        <v>401</v>
      </c>
      <c r="C285" s="1" t="s">
        <v>294</v>
      </c>
      <c r="D285" s="1" t="str">
        <f>IF(MOD(MID(pesele__27[[#This Row],[PESEL]], 10, 1), 2) = 0, "k", "m")</f>
        <v>m</v>
      </c>
      <c r="E285" s="1" t="str">
        <f>CONCATENATE(pesele__27[[#This Row],[Nazwisko]],pesele__27[[#This Row],[Imie]])</f>
        <v>ZiolkowskiAdam</v>
      </c>
      <c r="F285" s="1">
        <f>COUNTIF($E$2:$E$495, pesele__27[[#This Row],[nazwisko i imie]])</f>
        <v>1</v>
      </c>
    </row>
    <row r="286" spans="1:6" hidden="1" x14ac:dyDescent="0.35">
      <c r="A286" s="1" t="s">
        <v>917</v>
      </c>
      <c r="B286" s="1" t="s">
        <v>402</v>
      </c>
      <c r="C286" s="1" t="s">
        <v>60</v>
      </c>
      <c r="D286" s="1" t="str">
        <f>IF(MOD(MID(pesele__27[[#This Row],[PESEL]], 10, 1), 2) = 0, "k", "m")</f>
        <v>m</v>
      </c>
      <c r="E286" s="1" t="str">
        <f>CONCATENATE(pesele__27[[#This Row],[Nazwisko]],pesele__27[[#This Row],[Imie]])</f>
        <v>RysIgor</v>
      </c>
      <c r="F286" s="1">
        <f>COUNTIF($E$2:$E$495, pesele__27[[#This Row],[nazwisko i imie]])</f>
        <v>1</v>
      </c>
    </row>
    <row r="287" spans="1:6" hidden="1" x14ac:dyDescent="0.35">
      <c r="A287" s="1" t="s">
        <v>918</v>
      </c>
      <c r="B287" s="1" t="s">
        <v>403</v>
      </c>
      <c r="C287" s="1" t="s">
        <v>336</v>
      </c>
      <c r="D287" s="1" t="str">
        <f>IF(MOD(MID(pesele__27[[#This Row],[PESEL]], 10, 1), 2) = 0, "k", "m")</f>
        <v>k</v>
      </c>
      <c r="E287" s="1" t="str">
        <f>CONCATENATE(pesele__27[[#This Row],[Nazwisko]],pesele__27[[#This Row],[Imie]])</f>
        <v>OrczykKinga</v>
      </c>
      <c r="F287" s="1">
        <f>COUNTIF($E$2:$E$495, pesele__27[[#This Row],[nazwisko i imie]])</f>
        <v>1</v>
      </c>
    </row>
    <row r="288" spans="1:6" hidden="1" x14ac:dyDescent="0.35">
      <c r="A288" s="1" t="s">
        <v>919</v>
      </c>
      <c r="B288" s="1" t="s">
        <v>404</v>
      </c>
      <c r="C288" s="1" t="s">
        <v>405</v>
      </c>
      <c r="D288" s="1" t="str">
        <f>IF(MOD(MID(pesele__27[[#This Row],[PESEL]], 10, 1), 2) = 0, "k", "m")</f>
        <v>m</v>
      </c>
      <c r="E288" s="1" t="str">
        <f>CONCATENATE(pesele__27[[#This Row],[Nazwisko]],pesele__27[[#This Row],[Imie]])</f>
        <v>ModzelewskiKonrad</v>
      </c>
      <c r="F288" s="1">
        <f>COUNTIF($E$2:$E$495, pesele__27[[#This Row],[nazwisko i imie]])</f>
        <v>1</v>
      </c>
    </row>
    <row r="289" spans="1:6" hidden="1" x14ac:dyDescent="0.35">
      <c r="A289" s="1" t="s">
        <v>920</v>
      </c>
      <c r="B289" s="1" t="s">
        <v>406</v>
      </c>
      <c r="C289" s="1" t="s">
        <v>134</v>
      </c>
      <c r="D289" s="1" t="str">
        <f>IF(MOD(MID(pesele__27[[#This Row],[PESEL]], 10, 1), 2) = 0, "k", "m")</f>
        <v>k</v>
      </c>
      <c r="E289" s="1" t="str">
        <f>CONCATENATE(pesele__27[[#This Row],[Nazwisko]],pesele__27[[#This Row],[Imie]])</f>
        <v>CichowlasMarta</v>
      </c>
      <c r="F289" s="1">
        <f>COUNTIF($E$2:$E$495, pesele__27[[#This Row],[nazwisko i imie]])</f>
        <v>1</v>
      </c>
    </row>
    <row r="290" spans="1:6" x14ac:dyDescent="0.35">
      <c r="A290" s="1" t="s">
        <v>1027</v>
      </c>
      <c r="B290" s="1" t="s">
        <v>217</v>
      </c>
      <c r="C290" s="1" t="s">
        <v>218</v>
      </c>
      <c r="D290" s="1" t="str">
        <f>IF(MOD(MID(pesele__27[[#This Row],[PESEL]], 10, 1), 2) = 0, "k", "m")</f>
        <v>k</v>
      </c>
      <c r="E290" s="1" t="str">
        <f>CONCATENATE(pesele__27[[#This Row],[Nazwisko]],pesele__27[[#This Row],[Imie]])</f>
        <v>KozlowskaMalgorzata</v>
      </c>
      <c r="F290" s="1">
        <f>COUNTIF($E$2:$E$495, pesele__27[[#This Row],[nazwisko i imie]])</f>
        <v>3</v>
      </c>
    </row>
    <row r="291" spans="1:6" hidden="1" x14ac:dyDescent="0.35">
      <c r="A291" s="1" t="s">
        <v>922</v>
      </c>
      <c r="B291" s="1" t="s">
        <v>407</v>
      </c>
      <c r="C291" s="1" t="s">
        <v>72</v>
      </c>
      <c r="D291" s="1" t="str">
        <f>IF(MOD(MID(pesele__27[[#This Row],[PESEL]], 10, 1), 2) = 0, "k", "m")</f>
        <v>k</v>
      </c>
      <c r="E291" s="1" t="str">
        <f>CONCATENATE(pesele__27[[#This Row],[Nazwisko]],pesele__27[[#This Row],[Imie]])</f>
        <v>WronaAlicja</v>
      </c>
      <c r="F291" s="1">
        <f>COUNTIF($E$2:$E$495, pesele__27[[#This Row],[nazwisko i imie]])</f>
        <v>1</v>
      </c>
    </row>
    <row r="292" spans="1:6" hidden="1" x14ac:dyDescent="0.35">
      <c r="A292" s="1" t="s">
        <v>923</v>
      </c>
      <c r="B292" s="1" t="s">
        <v>408</v>
      </c>
      <c r="C292" s="1" t="s">
        <v>104</v>
      </c>
      <c r="D292" s="1" t="str">
        <f>IF(MOD(MID(pesele__27[[#This Row],[PESEL]], 10, 1), 2) = 0, "k", "m")</f>
        <v>m</v>
      </c>
      <c r="E292" s="1" t="str">
        <f>CONCATENATE(pesele__27[[#This Row],[Nazwisko]],pesele__27[[#This Row],[Imie]])</f>
        <v>PodolszynskiJakub</v>
      </c>
      <c r="F292" s="1">
        <f>COUNTIF($E$2:$E$495, pesele__27[[#This Row],[nazwisko i imie]])</f>
        <v>1</v>
      </c>
    </row>
    <row r="293" spans="1:6" hidden="1" x14ac:dyDescent="0.35">
      <c r="A293" s="1" t="s">
        <v>924</v>
      </c>
      <c r="B293" s="1" t="s">
        <v>409</v>
      </c>
      <c r="C293" s="1" t="s">
        <v>410</v>
      </c>
      <c r="D293" s="1" t="str">
        <f>IF(MOD(MID(pesele__27[[#This Row],[PESEL]], 10, 1), 2) = 0, "k", "m")</f>
        <v>k</v>
      </c>
      <c r="E293" s="1" t="str">
        <f>CONCATENATE(pesele__27[[#This Row],[Nazwisko]],pesele__27[[#This Row],[Imie]])</f>
        <v>PiorkowskaKalina</v>
      </c>
      <c r="F293" s="1">
        <f>COUNTIF($E$2:$E$495, pesele__27[[#This Row],[nazwisko i imie]])</f>
        <v>1</v>
      </c>
    </row>
    <row r="294" spans="1:6" hidden="1" x14ac:dyDescent="0.35">
      <c r="A294" s="1" t="s">
        <v>925</v>
      </c>
      <c r="B294" s="1" t="s">
        <v>411</v>
      </c>
      <c r="C294" s="1" t="s">
        <v>257</v>
      </c>
      <c r="D294" s="1" t="str">
        <f>IF(MOD(MID(pesele__27[[#This Row],[PESEL]], 10, 1), 2) = 0, "k", "m")</f>
        <v>k</v>
      </c>
      <c r="E294" s="1" t="str">
        <f>CONCATENATE(pesele__27[[#This Row],[Nazwisko]],pesele__27[[#This Row],[Imie]])</f>
        <v>MlodzianowskaLena</v>
      </c>
      <c r="F294" s="1">
        <f>COUNTIF($E$2:$E$495, pesele__27[[#This Row],[nazwisko i imie]])</f>
        <v>1</v>
      </c>
    </row>
    <row r="295" spans="1:6" hidden="1" x14ac:dyDescent="0.35">
      <c r="A295" s="1" t="s">
        <v>926</v>
      </c>
      <c r="B295" s="1" t="s">
        <v>169</v>
      </c>
      <c r="C295" s="1" t="s">
        <v>51</v>
      </c>
      <c r="D295" s="1" t="str">
        <f>IF(MOD(MID(pesele__27[[#This Row],[PESEL]], 10, 1), 2) = 0, "k", "m")</f>
        <v>k</v>
      </c>
      <c r="E295" s="1" t="str">
        <f>CONCATENATE(pesele__27[[#This Row],[Nazwisko]],pesele__27[[#This Row],[Imie]])</f>
        <v>KmiecikMartyna</v>
      </c>
      <c r="F295" s="1">
        <f>COUNTIF($E$2:$E$495, pesele__27[[#This Row],[nazwisko i imie]])</f>
        <v>1</v>
      </c>
    </row>
    <row r="296" spans="1:6" hidden="1" x14ac:dyDescent="0.35">
      <c r="A296" s="1" t="s">
        <v>927</v>
      </c>
      <c r="B296" s="1" t="s">
        <v>412</v>
      </c>
      <c r="C296" s="1" t="s">
        <v>70</v>
      </c>
      <c r="D296" s="1" t="str">
        <f>IF(MOD(MID(pesele__27[[#This Row],[PESEL]], 10, 1), 2) = 0, "k", "m")</f>
        <v>m</v>
      </c>
      <c r="E296" s="1" t="str">
        <f>CONCATENATE(pesele__27[[#This Row],[Nazwisko]],pesele__27[[#This Row],[Imie]])</f>
        <v>KisielMichal</v>
      </c>
      <c r="F296" s="1">
        <f>COUNTIF($E$2:$E$495, pesele__27[[#This Row],[nazwisko i imie]])</f>
        <v>1</v>
      </c>
    </row>
    <row r="297" spans="1:6" hidden="1" x14ac:dyDescent="0.35">
      <c r="A297" s="1" t="s">
        <v>928</v>
      </c>
      <c r="B297" s="1" t="s">
        <v>413</v>
      </c>
      <c r="C297" s="1" t="s">
        <v>153</v>
      </c>
      <c r="D297" s="1" t="str">
        <f>IF(MOD(MID(pesele__27[[#This Row],[PESEL]], 10, 1), 2) = 0, "k", "m")</f>
        <v>m</v>
      </c>
      <c r="E297" s="1" t="str">
        <f>CONCATENATE(pesele__27[[#This Row],[Nazwisko]],pesele__27[[#This Row],[Imie]])</f>
        <v>DolnySebastian</v>
      </c>
      <c r="F297" s="1">
        <f>COUNTIF($E$2:$E$495, pesele__27[[#This Row],[nazwisko i imie]])</f>
        <v>1</v>
      </c>
    </row>
    <row r="298" spans="1:6" hidden="1" x14ac:dyDescent="0.35">
      <c r="A298" s="1" t="s">
        <v>929</v>
      </c>
      <c r="B298" s="1" t="s">
        <v>414</v>
      </c>
      <c r="C298" s="1" t="s">
        <v>70</v>
      </c>
      <c r="D298" s="1" t="str">
        <f>IF(MOD(MID(pesele__27[[#This Row],[PESEL]], 10, 1), 2) = 0, "k", "m")</f>
        <v>m</v>
      </c>
      <c r="E298" s="1" t="str">
        <f>CONCATENATE(pesele__27[[#This Row],[Nazwisko]],pesele__27[[#This Row],[Imie]])</f>
        <v>KisielaMichal</v>
      </c>
      <c r="F298" s="1">
        <f>COUNTIF($E$2:$E$495, pesele__27[[#This Row],[nazwisko i imie]])</f>
        <v>1</v>
      </c>
    </row>
    <row r="299" spans="1:6" hidden="1" x14ac:dyDescent="0.35">
      <c r="A299" s="1" t="s">
        <v>930</v>
      </c>
      <c r="B299" s="1" t="s">
        <v>109</v>
      </c>
      <c r="C299" s="1" t="s">
        <v>137</v>
      </c>
      <c r="D299" s="1" t="str">
        <f>IF(MOD(MID(pesele__27[[#This Row],[PESEL]], 10, 1), 2) = 0, "k", "m")</f>
        <v>m</v>
      </c>
      <c r="E299" s="1" t="str">
        <f>CONCATENATE(pesele__27[[#This Row],[Nazwisko]],pesele__27[[#This Row],[Imie]])</f>
        <v>PiotrowskiMariusz</v>
      </c>
      <c r="F299" s="1">
        <f>COUNTIF($E$2:$E$495, pesele__27[[#This Row],[nazwisko i imie]])</f>
        <v>1</v>
      </c>
    </row>
    <row r="300" spans="1:6" hidden="1" x14ac:dyDescent="0.35">
      <c r="A300" s="1" t="s">
        <v>931</v>
      </c>
      <c r="B300" s="1" t="s">
        <v>415</v>
      </c>
      <c r="C300" s="1" t="s">
        <v>98</v>
      </c>
      <c r="D300" s="1" t="str">
        <f>IF(MOD(MID(pesele__27[[#This Row],[PESEL]], 10, 1), 2) = 0, "k", "m")</f>
        <v>m</v>
      </c>
      <c r="E300" s="1" t="str">
        <f>CONCATENATE(pesele__27[[#This Row],[Nazwisko]],pesele__27[[#This Row],[Imie]])</f>
        <v>KopiejcMaurycy</v>
      </c>
      <c r="F300" s="1">
        <f>COUNTIF($E$2:$E$495, pesele__27[[#This Row],[nazwisko i imie]])</f>
        <v>1</v>
      </c>
    </row>
    <row r="301" spans="1:6" hidden="1" x14ac:dyDescent="0.35">
      <c r="A301" s="1" t="s">
        <v>932</v>
      </c>
      <c r="B301" s="1" t="s">
        <v>416</v>
      </c>
      <c r="C301" s="1" t="s">
        <v>253</v>
      </c>
      <c r="D301" s="1" t="str">
        <f>IF(MOD(MID(pesele__27[[#This Row],[PESEL]], 10, 1), 2) = 0, "k", "m")</f>
        <v>k</v>
      </c>
      <c r="E301" s="1" t="str">
        <f>CONCATENATE(pesele__27[[#This Row],[Nazwisko]],pesele__27[[#This Row],[Imie]])</f>
        <v>OszmanaKatarzyna</v>
      </c>
      <c r="F301" s="1">
        <f>COUNTIF($E$2:$E$495, pesele__27[[#This Row],[nazwisko i imie]])</f>
        <v>1</v>
      </c>
    </row>
    <row r="302" spans="1:6" hidden="1" x14ac:dyDescent="0.35">
      <c r="A302" s="1" t="s">
        <v>933</v>
      </c>
      <c r="B302" s="1" t="s">
        <v>417</v>
      </c>
      <c r="C302" s="1" t="s">
        <v>17</v>
      </c>
      <c r="D302" s="1" t="str">
        <f>IF(MOD(MID(pesele__27[[#This Row],[PESEL]], 10, 1), 2) = 0, "k", "m")</f>
        <v>m</v>
      </c>
      <c r="E302" s="1" t="str">
        <f>CONCATENATE(pesele__27[[#This Row],[Nazwisko]],pesele__27[[#This Row],[Imie]])</f>
        <v>RozekJacek</v>
      </c>
      <c r="F302" s="1">
        <f>COUNTIF($E$2:$E$495, pesele__27[[#This Row],[nazwisko i imie]])</f>
        <v>1</v>
      </c>
    </row>
    <row r="303" spans="1:6" hidden="1" x14ac:dyDescent="0.35">
      <c r="A303" s="1" t="s">
        <v>934</v>
      </c>
      <c r="B303" s="1" t="s">
        <v>418</v>
      </c>
      <c r="C303" s="1" t="s">
        <v>419</v>
      </c>
      <c r="D303" s="1" t="str">
        <f>IF(MOD(MID(pesele__27[[#This Row],[PESEL]], 10, 1), 2) = 0, "k", "m")</f>
        <v>k</v>
      </c>
      <c r="E303" s="1" t="str">
        <f>CONCATENATE(pesele__27[[#This Row],[Nazwisko]],pesele__27[[#This Row],[Imie]])</f>
        <v>BajerJadwiga</v>
      </c>
      <c r="F303" s="1">
        <f>COUNTIF($E$2:$E$495, pesele__27[[#This Row],[nazwisko i imie]])</f>
        <v>1</v>
      </c>
    </row>
    <row r="304" spans="1:6" hidden="1" x14ac:dyDescent="0.35">
      <c r="A304" s="1" t="s">
        <v>935</v>
      </c>
      <c r="B304" s="1" t="s">
        <v>420</v>
      </c>
      <c r="C304" s="1" t="s">
        <v>31</v>
      </c>
      <c r="D304" s="1" t="str">
        <f>IF(MOD(MID(pesele__27[[#This Row],[PESEL]], 10, 1), 2) = 0, "k", "m")</f>
        <v>m</v>
      </c>
      <c r="E304" s="1" t="str">
        <f>CONCATENATE(pesele__27[[#This Row],[Nazwisko]],pesele__27[[#This Row],[Imie]])</f>
        <v>CzapiewskiSzymon</v>
      </c>
      <c r="F304" s="1">
        <f>COUNTIF($E$2:$E$495, pesele__27[[#This Row],[nazwisko i imie]])</f>
        <v>1</v>
      </c>
    </row>
    <row r="305" spans="1:6" hidden="1" x14ac:dyDescent="0.35">
      <c r="A305" s="1" t="s">
        <v>936</v>
      </c>
      <c r="B305" s="1" t="s">
        <v>421</v>
      </c>
      <c r="C305" s="1" t="s">
        <v>257</v>
      </c>
      <c r="D305" s="1" t="str">
        <f>IF(MOD(MID(pesele__27[[#This Row],[PESEL]], 10, 1), 2) = 0, "k", "m")</f>
        <v>k</v>
      </c>
      <c r="E305" s="1" t="str">
        <f>CONCATENATE(pesele__27[[#This Row],[Nazwisko]],pesele__27[[#This Row],[Imie]])</f>
        <v>MarynowskaLena</v>
      </c>
      <c r="F305" s="1">
        <f>COUNTIF($E$2:$E$495, pesele__27[[#This Row],[nazwisko i imie]])</f>
        <v>1</v>
      </c>
    </row>
    <row r="306" spans="1:6" hidden="1" x14ac:dyDescent="0.35">
      <c r="A306" s="1" t="s">
        <v>937</v>
      </c>
      <c r="B306" s="1" t="s">
        <v>254</v>
      </c>
      <c r="C306" s="1" t="s">
        <v>134</v>
      </c>
      <c r="D306" s="1" t="str">
        <f>IF(MOD(MID(pesele__27[[#This Row],[PESEL]], 10, 1), 2) = 0, "k", "m")</f>
        <v>k</v>
      </c>
      <c r="E306" s="1" t="str">
        <f>CONCATENATE(pesele__27[[#This Row],[Nazwisko]],pesele__27[[#This Row],[Imie]])</f>
        <v>LubinskaMarta</v>
      </c>
      <c r="F306" s="1">
        <f>COUNTIF($E$2:$E$495, pesele__27[[#This Row],[nazwisko i imie]])</f>
        <v>1</v>
      </c>
    </row>
    <row r="307" spans="1:6" hidden="1" x14ac:dyDescent="0.35">
      <c r="A307" s="1" t="s">
        <v>938</v>
      </c>
      <c r="B307" s="1" t="s">
        <v>422</v>
      </c>
      <c r="C307" s="1" t="s">
        <v>423</v>
      </c>
      <c r="D307" s="1" t="str">
        <f>IF(MOD(MID(pesele__27[[#This Row],[PESEL]], 10, 1), 2) = 0, "k", "m")</f>
        <v>k</v>
      </c>
      <c r="E307" s="1" t="str">
        <f>CONCATENATE(pesele__27[[#This Row],[Nazwisko]],pesele__27[[#This Row],[Imie]])</f>
        <v>HorbaczewskaNicola</v>
      </c>
      <c r="F307" s="1">
        <f>COUNTIF($E$2:$E$495, pesele__27[[#This Row],[nazwisko i imie]])</f>
        <v>1</v>
      </c>
    </row>
    <row r="308" spans="1:6" hidden="1" x14ac:dyDescent="0.35">
      <c r="A308" s="1" t="s">
        <v>939</v>
      </c>
      <c r="B308" s="1" t="s">
        <v>424</v>
      </c>
      <c r="C308" s="1" t="s">
        <v>72</v>
      </c>
      <c r="D308" s="1" t="str">
        <f>IF(MOD(MID(pesele__27[[#This Row],[PESEL]], 10, 1), 2) = 0, "k", "m")</f>
        <v>k</v>
      </c>
      <c r="E308" s="1" t="str">
        <f>CONCATENATE(pesele__27[[#This Row],[Nazwisko]],pesele__27[[#This Row],[Imie]])</f>
        <v>WroblewskaAlicja</v>
      </c>
      <c r="F308" s="1">
        <f>COUNTIF($E$2:$E$495, pesele__27[[#This Row],[nazwisko i imie]])</f>
        <v>1</v>
      </c>
    </row>
    <row r="309" spans="1:6" hidden="1" x14ac:dyDescent="0.35">
      <c r="A309" s="1" t="s">
        <v>940</v>
      </c>
      <c r="B309" s="1" t="s">
        <v>425</v>
      </c>
      <c r="C309" s="1" t="s">
        <v>426</v>
      </c>
      <c r="D309" s="1" t="str">
        <f>IF(MOD(MID(pesele__27[[#This Row],[PESEL]], 10, 1), 2) = 0, "k", "m")</f>
        <v>m</v>
      </c>
      <c r="E309" s="1" t="str">
        <f>CONCATENATE(pesele__27[[#This Row],[Nazwisko]],pesele__27[[#This Row],[Imie]])</f>
        <v>SkabaraGrzegorz</v>
      </c>
      <c r="F309" s="1">
        <f>COUNTIF($E$2:$E$495, pesele__27[[#This Row],[nazwisko i imie]])</f>
        <v>1</v>
      </c>
    </row>
    <row r="310" spans="1:6" hidden="1" x14ac:dyDescent="0.35">
      <c r="A310" s="1" t="s">
        <v>941</v>
      </c>
      <c r="B310" s="1" t="s">
        <v>77</v>
      </c>
      <c r="C310" s="1" t="s">
        <v>48</v>
      </c>
      <c r="D310" s="1" t="str">
        <f>IF(MOD(MID(pesele__27[[#This Row],[PESEL]], 10, 1), 2) = 0, "k", "m")</f>
        <v>m</v>
      </c>
      <c r="E310" s="1" t="str">
        <f>CONCATENATE(pesele__27[[#This Row],[Nazwisko]],pesele__27[[#This Row],[Imie]])</f>
        <v>FormelaPiotr</v>
      </c>
      <c r="F310" s="1">
        <f>COUNTIF($E$2:$E$495, pesele__27[[#This Row],[nazwisko i imie]])</f>
        <v>1</v>
      </c>
    </row>
    <row r="311" spans="1:6" hidden="1" x14ac:dyDescent="0.35">
      <c r="A311" s="1" t="s">
        <v>942</v>
      </c>
      <c r="B311" s="1" t="s">
        <v>401</v>
      </c>
      <c r="C311" s="1" t="s">
        <v>137</v>
      </c>
      <c r="D311" s="1" t="str">
        <f>IF(MOD(MID(pesele__27[[#This Row],[PESEL]], 10, 1), 2) = 0, "k", "m")</f>
        <v>m</v>
      </c>
      <c r="E311" s="1" t="str">
        <f>CONCATENATE(pesele__27[[#This Row],[Nazwisko]],pesele__27[[#This Row],[Imie]])</f>
        <v>ZiolkowskiMariusz</v>
      </c>
      <c r="F311" s="1">
        <f>COUNTIF($E$2:$E$495, pesele__27[[#This Row],[nazwisko i imie]])</f>
        <v>1</v>
      </c>
    </row>
    <row r="312" spans="1:6" hidden="1" x14ac:dyDescent="0.35">
      <c r="A312" s="1" t="s">
        <v>943</v>
      </c>
      <c r="B312" s="1" t="s">
        <v>427</v>
      </c>
      <c r="C312" s="1" t="s">
        <v>121</v>
      </c>
      <c r="D312" s="1" t="str">
        <f>IF(MOD(MID(pesele__27[[#This Row],[PESEL]], 10, 1), 2) = 0, "k", "m")</f>
        <v>k</v>
      </c>
      <c r="E312" s="1" t="str">
        <f>CONCATENATE(pesele__27[[#This Row],[Nazwisko]],pesele__27[[#This Row],[Imie]])</f>
        <v>TrochaAnna</v>
      </c>
      <c r="F312" s="1">
        <f>COUNTIF($E$2:$E$495, pesele__27[[#This Row],[nazwisko i imie]])</f>
        <v>1</v>
      </c>
    </row>
    <row r="313" spans="1:6" hidden="1" x14ac:dyDescent="0.35">
      <c r="A313" s="1" t="s">
        <v>944</v>
      </c>
      <c r="B313" s="1" t="s">
        <v>428</v>
      </c>
      <c r="C313" s="1" t="s">
        <v>84</v>
      </c>
      <c r="D313" s="1" t="str">
        <f>IF(MOD(MID(pesele__27[[#This Row],[PESEL]], 10, 1), 2) = 0, "k", "m")</f>
        <v>k</v>
      </c>
      <c r="E313" s="1" t="str">
        <f>CONCATENATE(pesele__27[[#This Row],[Nazwisko]],pesele__27[[#This Row],[Imie]])</f>
        <v>GreszczukOliwia</v>
      </c>
      <c r="F313" s="1">
        <f>COUNTIF($E$2:$E$495, pesele__27[[#This Row],[nazwisko i imie]])</f>
        <v>1</v>
      </c>
    </row>
    <row r="314" spans="1:6" hidden="1" x14ac:dyDescent="0.35">
      <c r="A314" s="1" t="s">
        <v>945</v>
      </c>
      <c r="B314" s="1" t="s">
        <v>429</v>
      </c>
      <c r="C314" s="1" t="s">
        <v>58</v>
      </c>
      <c r="D314" s="1" t="str">
        <f>IF(MOD(MID(pesele__27[[#This Row],[PESEL]], 10, 1), 2) = 0, "k", "m")</f>
        <v>k</v>
      </c>
      <c r="E314" s="1" t="str">
        <f>CONCATENATE(pesele__27[[#This Row],[Nazwisko]],pesele__27[[#This Row],[Imie]])</f>
        <v>KrupopMaja</v>
      </c>
      <c r="F314" s="1">
        <f>COUNTIF($E$2:$E$495, pesele__27[[#This Row],[nazwisko i imie]])</f>
        <v>1</v>
      </c>
    </row>
    <row r="315" spans="1:6" hidden="1" x14ac:dyDescent="0.35">
      <c r="A315" s="1" t="s">
        <v>946</v>
      </c>
      <c r="B315" s="1" t="s">
        <v>430</v>
      </c>
      <c r="C315" s="1" t="s">
        <v>150</v>
      </c>
      <c r="D315" s="1" t="str">
        <f>IF(MOD(MID(pesele__27[[#This Row],[PESEL]], 10, 1), 2) = 0, "k", "m")</f>
        <v>k</v>
      </c>
      <c r="E315" s="1" t="str">
        <f>CONCATENATE(pesele__27[[#This Row],[Nazwisko]],pesele__27[[#This Row],[Imie]])</f>
        <v>JaniczekNatalia</v>
      </c>
      <c r="F315" s="1">
        <f>COUNTIF($E$2:$E$495, pesele__27[[#This Row],[nazwisko i imie]])</f>
        <v>1</v>
      </c>
    </row>
    <row r="316" spans="1:6" hidden="1" x14ac:dyDescent="0.35">
      <c r="A316" s="1" t="s">
        <v>947</v>
      </c>
      <c r="B316" s="1" t="s">
        <v>431</v>
      </c>
      <c r="C316" s="1" t="s">
        <v>214</v>
      </c>
      <c r="D316" s="1" t="str">
        <f>IF(MOD(MID(pesele__27[[#This Row],[PESEL]], 10, 1), 2) = 0, "k", "m")</f>
        <v>k</v>
      </c>
      <c r="E316" s="1" t="str">
        <f>CONCATENATE(pesele__27[[#This Row],[Nazwisko]],pesele__27[[#This Row],[Imie]])</f>
        <v>KempkaMilena</v>
      </c>
      <c r="F316" s="1">
        <f>COUNTIF($E$2:$E$495, pesele__27[[#This Row],[nazwisko i imie]])</f>
        <v>1</v>
      </c>
    </row>
    <row r="317" spans="1:6" x14ac:dyDescent="0.35">
      <c r="A317" s="1" t="s">
        <v>721</v>
      </c>
      <c r="B317" s="1" t="s">
        <v>146</v>
      </c>
      <c r="C317" s="1" t="s">
        <v>4</v>
      </c>
      <c r="D317" s="1" t="str">
        <f>IF(MOD(MID(pesele__27[[#This Row],[PESEL]], 10, 1), 2) = 0, "k", "m")</f>
        <v>m</v>
      </c>
      <c r="E317" s="1" t="str">
        <f>CONCATENATE(pesele__27[[#This Row],[Nazwisko]],pesele__27[[#This Row],[Imie]])</f>
        <v>MichalakKrzysztof</v>
      </c>
      <c r="F317" s="1">
        <f>COUNTIF($E$2:$E$495, pesele__27[[#This Row],[nazwisko i imie]])</f>
        <v>2</v>
      </c>
    </row>
    <row r="318" spans="1:6" hidden="1" x14ac:dyDescent="0.35">
      <c r="A318" s="1" t="s">
        <v>949</v>
      </c>
      <c r="B318" s="1" t="s">
        <v>432</v>
      </c>
      <c r="C318" s="1" t="s">
        <v>253</v>
      </c>
      <c r="D318" s="1" t="str">
        <f>IF(MOD(MID(pesele__27[[#This Row],[PESEL]], 10, 1), 2) = 0, "k", "m")</f>
        <v>k</v>
      </c>
      <c r="E318" s="1" t="str">
        <f>CONCATENATE(pesele__27[[#This Row],[Nazwisko]],pesele__27[[#This Row],[Imie]])</f>
        <v>PajskKatarzyna</v>
      </c>
      <c r="F318" s="1">
        <f>COUNTIF($E$2:$E$495, pesele__27[[#This Row],[nazwisko i imie]])</f>
        <v>1</v>
      </c>
    </row>
    <row r="319" spans="1:6" hidden="1" x14ac:dyDescent="0.35">
      <c r="A319" s="1" t="s">
        <v>950</v>
      </c>
      <c r="B319" s="1" t="s">
        <v>433</v>
      </c>
      <c r="C319" s="1" t="s">
        <v>255</v>
      </c>
      <c r="D319" s="1" t="str">
        <f>IF(MOD(MID(pesele__27[[#This Row],[PESEL]], 10, 1), 2) = 0, "k", "m")</f>
        <v>k</v>
      </c>
      <c r="E319" s="1" t="str">
        <f>CONCATENATE(pesele__27[[#This Row],[Nazwisko]],pesele__27[[#This Row],[Imie]])</f>
        <v>LewickaMagdalena</v>
      </c>
      <c r="F319" s="1">
        <f>COUNTIF($E$2:$E$495, pesele__27[[#This Row],[nazwisko i imie]])</f>
        <v>1</v>
      </c>
    </row>
    <row r="320" spans="1:6" hidden="1" x14ac:dyDescent="0.35">
      <c r="A320" s="1" t="s">
        <v>951</v>
      </c>
      <c r="B320" s="1" t="s">
        <v>434</v>
      </c>
      <c r="C320" s="1" t="s">
        <v>435</v>
      </c>
      <c r="D320" s="1" t="str">
        <f>IF(MOD(MID(pesele__27[[#This Row],[PESEL]], 10, 1), 2) = 0, "k", "m")</f>
        <v>m</v>
      </c>
      <c r="E320" s="1" t="str">
        <f>CONCATENATE(pesele__27[[#This Row],[Nazwisko]],pesele__27[[#This Row],[Imie]])</f>
        <v>SwinianskiCyprian</v>
      </c>
      <c r="F320" s="1">
        <f>COUNTIF($E$2:$E$495, pesele__27[[#This Row],[nazwisko i imie]])</f>
        <v>1</v>
      </c>
    </row>
    <row r="321" spans="1:6" hidden="1" x14ac:dyDescent="0.35">
      <c r="A321" s="1" t="s">
        <v>952</v>
      </c>
      <c r="B321" s="1" t="s">
        <v>69</v>
      </c>
      <c r="C321" s="1" t="s">
        <v>42</v>
      </c>
      <c r="D321" s="1" t="str">
        <f>IF(MOD(MID(pesele__27[[#This Row],[PESEL]], 10, 1), 2) = 0, "k", "m")</f>
        <v>m</v>
      </c>
      <c r="E321" s="1" t="str">
        <f>CONCATENATE(pesele__27[[#This Row],[Nazwisko]],pesele__27[[#This Row],[Imie]])</f>
        <v>KaminskiMikolaj</v>
      </c>
      <c r="F321" s="1">
        <f>COUNTIF($E$2:$E$495, pesele__27[[#This Row],[nazwisko i imie]])</f>
        <v>1</v>
      </c>
    </row>
    <row r="322" spans="1:6" hidden="1" x14ac:dyDescent="0.35">
      <c r="A322" s="1" t="s">
        <v>953</v>
      </c>
      <c r="B322" s="1" t="s">
        <v>436</v>
      </c>
      <c r="C322" s="1" t="s">
        <v>172</v>
      </c>
      <c r="D322" s="1" t="str">
        <f>IF(MOD(MID(pesele__27[[#This Row],[PESEL]], 10, 1), 2) = 0, "k", "m")</f>
        <v>k</v>
      </c>
      <c r="E322" s="1" t="str">
        <f>CONCATENATE(pesele__27[[#This Row],[Nazwisko]],pesele__27[[#This Row],[Imie]])</f>
        <v>KirwielMichalina</v>
      </c>
      <c r="F322" s="1">
        <f>COUNTIF($E$2:$E$495, pesele__27[[#This Row],[nazwisko i imie]])</f>
        <v>1</v>
      </c>
    </row>
    <row r="323" spans="1:6" hidden="1" x14ac:dyDescent="0.35">
      <c r="A323" s="1" t="s">
        <v>954</v>
      </c>
      <c r="B323" s="1" t="s">
        <v>437</v>
      </c>
      <c r="C323" s="1" t="s">
        <v>438</v>
      </c>
      <c r="D323" s="1" t="str">
        <f>IF(MOD(MID(pesele__27[[#This Row],[PESEL]], 10, 1), 2) = 0, "k", "m")</f>
        <v>m</v>
      </c>
      <c r="E323" s="1" t="str">
        <f>CONCATENATE(pesele__27[[#This Row],[Nazwisko]],pesele__27[[#This Row],[Imie]])</f>
        <v>WerbowyArtur</v>
      </c>
      <c r="F323" s="1">
        <f>COUNTIF($E$2:$E$495, pesele__27[[#This Row],[nazwisko i imie]])</f>
        <v>1</v>
      </c>
    </row>
    <row r="324" spans="1:6" hidden="1" x14ac:dyDescent="0.35">
      <c r="A324" s="1" t="s">
        <v>955</v>
      </c>
      <c r="B324" s="1" t="s">
        <v>439</v>
      </c>
      <c r="C324" s="1" t="s">
        <v>56</v>
      </c>
      <c r="D324" s="1" t="str">
        <f>IF(MOD(MID(pesele__27[[#This Row],[PESEL]], 10, 1), 2) = 0, "k", "m")</f>
        <v>k</v>
      </c>
      <c r="E324" s="1" t="str">
        <f>CONCATENATE(pesele__27[[#This Row],[Nazwisko]],pesele__27[[#This Row],[Imie]])</f>
        <v>BajurskaZuzanna</v>
      </c>
      <c r="F324" s="1">
        <f>COUNTIF($E$2:$E$495, pesele__27[[#This Row],[nazwisko i imie]])</f>
        <v>1</v>
      </c>
    </row>
    <row r="325" spans="1:6" hidden="1" x14ac:dyDescent="0.35">
      <c r="A325" s="1" t="s">
        <v>956</v>
      </c>
      <c r="B325" s="1" t="s">
        <v>440</v>
      </c>
      <c r="C325" s="1" t="s">
        <v>201</v>
      </c>
      <c r="D325" s="1" t="str">
        <f>IF(MOD(MID(pesele__27[[#This Row],[PESEL]], 10, 1), 2) = 0, "k", "m")</f>
        <v>k</v>
      </c>
      <c r="E325" s="1" t="str">
        <f>CONCATENATE(pesele__27[[#This Row],[Nazwisko]],pesele__27[[#This Row],[Imie]])</f>
        <v>ZaborowskaAleksandra</v>
      </c>
      <c r="F325" s="1">
        <f>COUNTIF($E$2:$E$495, pesele__27[[#This Row],[nazwisko i imie]])</f>
        <v>1</v>
      </c>
    </row>
    <row r="326" spans="1:6" hidden="1" x14ac:dyDescent="0.35">
      <c r="A326" s="1" t="s">
        <v>957</v>
      </c>
      <c r="B326" s="1" t="s">
        <v>441</v>
      </c>
      <c r="C326" s="1" t="s">
        <v>442</v>
      </c>
      <c r="D326" s="1" t="str">
        <f>IF(MOD(MID(pesele__27[[#This Row],[PESEL]], 10, 1), 2) = 0, "k", "m")</f>
        <v>k</v>
      </c>
      <c r="E326" s="1" t="str">
        <f>CONCATENATE(pesele__27[[#This Row],[Nazwisko]],pesele__27[[#This Row],[Imie]])</f>
        <v>DunislawskaVictoria</v>
      </c>
      <c r="F326" s="1">
        <f>COUNTIF($E$2:$E$495, pesele__27[[#This Row],[nazwisko i imie]])</f>
        <v>1</v>
      </c>
    </row>
    <row r="327" spans="1:6" hidden="1" x14ac:dyDescent="0.35">
      <c r="A327" s="1" t="s">
        <v>958</v>
      </c>
      <c r="B327" s="1" t="s">
        <v>443</v>
      </c>
      <c r="C327" s="1" t="s">
        <v>242</v>
      </c>
      <c r="D327" s="1" t="str">
        <f>IF(MOD(MID(pesele__27[[#This Row],[PESEL]], 10, 1), 2) = 0, "k", "m")</f>
        <v>k</v>
      </c>
      <c r="E327" s="1" t="str">
        <f>CONCATENATE(pesele__27[[#This Row],[Nazwisko]],pesele__27[[#This Row],[Imie]])</f>
        <v>StachurskaHelena</v>
      </c>
      <c r="F327" s="1">
        <f>COUNTIF($E$2:$E$495, pesele__27[[#This Row],[nazwisko i imie]])</f>
        <v>1</v>
      </c>
    </row>
    <row r="328" spans="1:6" hidden="1" x14ac:dyDescent="0.35">
      <c r="A328" s="1" t="s">
        <v>959</v>
      </c>
      <c r="B328" s="1" t="s">
        <v>436</v>
      </c>
      <c r="C328" s="1" t="s">
        <v>70</v>
      </c>
      <c r="D328" s="1" t="str">
        <f>IF(MOD(MID(pesele__27[[#This Row],[PESEL]], 10, 1), 2) = 0, "k", "m")</f>
        <v>m</v>
      </c>
      <c r="E328" s="1" t="str">
        <f>CONCATENATE(pesele__27[[#This Row],[Nazwisko]],pesele__27[[#This Row],[Imie]])</f>
        <v>KirwielMichal</v>
      </c>
      <c r="F328" s="1">
        <f>COUNTIF($E$2:$E$495, pesele__27[[#This Row],[nazwisko i imie]])</f>
        <v>1</v>
      </c>
    </row>
    <row r="329" spans="1:6" hidden="1" x14ac:dyDescent="0.35">
      <c r="A329" s="1" t="s">
        <v>960</v>
      </c>
      <c r="B329" s="1" t="s">
        <v>444</v>
      </c>
      <c r="C329" s="1" t="s">
        <v>294</v>
      </c>
      <c r="D329" s="1" t="str">
        <f>IF(MOD(MID(pesele__27[[#This Row],[PESEL]], 10, 1), 2) = 0, "k", "m")</f>
        <v>m</v>
      </c>
      <c r="E329" s="1" t="str">
        <f>CONCATENATE(pesele__27[[#This Row],[Nazwisko]],pesele__27[[#This Row],[Imie]])</f>
        <v>ZegaAdam</v>
      </c>
      <c r="F329" s="1">
        <f>COUNTIF($E$2:$E$495, pesele__27[[#This Row],[nazwisko i imie]])</f>
        <v>1</v>
      </c>
    </row>
    <row r="330" spans="1:6" hidden="1" x14ac:dyDescent="0.35">
      <c r="A330" s="1" t="s">
        <v>961</v>
      </c>
      <c r="B330" s="1" t="s">
        <v>445</v>
      </c>
      <c r="C330" s="1" t="s">
        <v>26</v>
      </c>
      <c r="D330" s="1" t="str">
        <f>IF(MOD(MID(pesele__27[[#This Row],[PESEL]], 10, 1), 2) = 0, "k", "m")</f>
        <v>m</v>
      </c>
      <c r="E330" s="1" t="str">
        <f>CONCATENATE(pesele__27[[#This Row],[Nazwisko]],pesele__27[[#This Row],[Imie]])</f>
        <v>LukowskiMaciej</v>
      </c>
      <c r="F330" s="1">
        <f>COUNTIF($E$2:$E$495, pesele__27[[#This Row],[nazwisko i imie]])</f>
        <v>1</v>
      </c>
    </row>
    <row r="331" spans="1:6" hidden="1" x14ac:dyDescent="0.35">
      <c r="A331" s="1" t="s">
        <v>962</v>
      </c>
      <c r="B331" s="1" t="s">
        <v>446</v>
      </c>
      <c r="C331" s="1" t="s">
        <v>78</v>
      </c>
      <c r="D331" s="1" t="str">
        <f>IF(MOD(MID(pesele__27[[#This Row],[PESEL]], 10, 1), 2) = 0, "k", "m")</f>
        <v>m</v>
      </c>
      <c r="E331" s="1" t="str">
        <f>CONCATENATE(pesele__27[[#This Row],[Nazwisko]],pesele__27[[#This Row],[Imie]])</f>
        <v>PietraszczykJan</v>
      </c>
      <c r="F331" s="1">
        <f>COUNTIF($E$2:$E$495, pesele__27[[#This Row],[nazwisko i imie]])</f>
        <v>1</v>
      </c>
    </row>
    <row r="332" spans="1:6" hidden="1" x14ac:dyDescent="0.35">
      <c r="A332" s="1" t="s">
        <v>963</v>
      </c>
      <c r="B332" s="1" t="s">
        <v>447</v>
      </c>
      <c r="C332" s="1" t="s">
        <v>166</v>
      </c>
      <c r="D332" s="1" t="str">
        <f>IF(MOD(MID(pesele__27[[#This Row],[PESEL]], 10, 1), 2) = 0, "k", "m")</f>
        <v>k</v>
      </c>
      <c r="E332" s="1" t="str">
        <f>CONCATENATE(pesele__27[[#This Row],[Nazwisko]],pesele__27[[#This Row],[Imie]])</f>
        <v>JędrzejczakNadia</v>
      </c>
      <c r="F332" s="1">
        <f>COUNTIF($E$2:$E$495, pesele__27[[#This Row],[nazwisko i imie]])</f>
        <v>1</v>
      </c>
    </row>
    <row r="333" spans="1:6" hidden="1" x14ac:dyDescent="0.35">
      <c r="A333" s="1" t="s">
        <v>964</v>
      </c>
      <c r="B333" s="1" t="s">
        <v>448</v>
      </c>
      <c r="C333" s="1" t="s">
        <v>72</v>
      </c>
      <c r="D333" s="1" t="str">
        <f>IF(MOD(MID(pesele__27[[#This Row],[PESEL]], 10, 1), 2) = 0, "k", "m")</f>
        <v>k</v>
      </c>
      <c r="E333" s="1" t="str">
        <f>CONCATENATE(pesele__27[[#This Row],[Nazwisko]],pesele__27[[#This Row],[Imie]])</f>
        <v>WymyslowskaAlicja</v>
      </c>
      <c r="F333" s="1">
        <f>COUNTIF($E$2:$E$495, pesele__27[[#This Row],[nazwisko i imie]])</f>
        <v>1</v>
      </c>
    </row>
    <row r="334" spans="1:6" hidden="1" x14ac:dyDescent="0.35">
      <c r="A334" s="1" t="s">
        <v>965</v>
      </c>
      <c r="B334" s="1" t="s">
        <v>449</v>
      </c>
      <c r="C334" s="1" t="s">
        <v>37</v>
      </c>
      <c r="D334" s="1" t="str">
        <f>IF(MOD(MID(pesele__27[[#This Row],[PESEL]], 10, 1), 2) = 0, "k", "m")</f>
        <v>k</v>
      </c>
      <c r="E334" s="1" t="str">
        <f>CONCATENATE(pesele__27[[#This Row],[Nazwisko]],pesele__27[[#This Row],[Imie]])</f>
        <v>WicherAmelia</v>
      </c>
      <c r="F334" s="1">
        <f>COUNTIF($E$2:$E$495, pesele__27[[#This Row],[nazwisko i imie]])</f>
        <v>1</v>
      </c>
    </row>
    <row r="335" spans="1:6" hidden="1" x14ac:dyDescent="0.35">
      <c r="A335" s="1" t="s">
        <v>966</v>
      </c>
      <c r="B335" s="1" t="s">
        <v>450</v>
      </c>
      <c r="C335" s="1" t="s">
        <v>126</v>
      </c>
      <c r="D335" s="1" t="str">
        <f>IF(MOD(MID(pesele__27[[#This Row],[PESEL]], 10, 1), 2) = 0, "k", "m")</f>
        <v>m</v>
      </c>
      <c r="E335" s="1" t="str">
        <f>CONCATENATE(pesele__27[[#This Row],[Nazwisko]],pesele__27[[#This Row],[Imie]])</f>
        <v>TusinskiBartosz</v>
      </c>
      <c r="F335" s="1">
        <f>COUNTIF($E$2:$E$495, pesele__27[[#This Row],[nazwisko i imie]])</f>
        <v>1</v>
      </c>
    </row>
    <row r="336" spans="1:6" hidden="1" x14ac:dyDescent="0.35">
      <c r="A336" s="1" t="s">
        <v>967</v>
      </c>
      <c r="B336" s="1" t="s">
        <v>451</v>
      </c>
      <c r="C336" s="1" t="s">
        <v>452</v>
      </c>
      <c r="D336" s="1" t="str">
        <f>IF(MOD(MID(pesele__27[[#This Row],[PESEL]], 10, 1), 2) = 0, "k", "m")</f>
        <v>k</v>
      </c>
      <c r="E336" s="1" t="str">
        <f>CONCATENATE(pesele__27[[#This Row],[Nazwisko]],pesele__27[[#This Row],[Imie]])</f>
        <v>WalaszekAngelika</v>
      </c>
      <c r="F336" s="1">
        <f>COUNTIF($E$2:$E$495, pesele__27[[#This Row],[nazwisko i imie]])</f>
        <v>1</v>
      </c>
    </row>
    <row r="337" spans="1:6" hidden="1" x14ac:dyDescent="0.35">
      <c r="A337" s="1" t="s">
        <v>968</v>
      </c>
      <c r="B337" s="1" t="s">
        <v>453</v>
      </c>
      <c r="C337" s="1" t="s">
        <v>214</v>
      </c>
      <c r="D337" s="1" t="str">
        <f>IF(MOD(MID(pesele__27[[#This Row],[PESEL]], 10, 1), 2) = 0, "k", "m")</f>
        <v>k</v>
      </c>
      <c r="E337" s="1" t="str">
        <f>CONCATENATE(pesele__27[[#This Row],[Nazwisko]],pesele__27[[#This Row],[Imie]])</f>
        <v>KarolewskaMilena</v>
      </c>
      <c r="F337" s="1">
        <f>COUNTIF($E$2:$E$495, pesele__27[[#This Row],[nazwisko i imie]])</f>
        <v>1</v>
      </c>
    </row>
    <row r="338" spans="1:6" hidden="1" x14ac:dyDescent="0.35">
      <c r="A338" s="1" t="s">
        <v>969</v>
      </c>
      <c r="B338" s="1" t="s">
        <v>454</v>
      </c>
      <c r="C338" s="1" t="s">
        <v>162</v>
      </c>
      <c r="D338" s="1" t="str">
        <f>IF(MOD(MID(pesele__27[[#This Row],[PESEL]], 10, 1), 2) = 0, "k", "m")</f>
        <v>m</v>
      </c>
      <c r="E338" s="1" t="str">
        <f>CONCATENATE(pesele__27[[#This Row],[Nazwisko]],pesele__27[[#This Row],[Imie]])</f>
        <v>StanulewiczFilip</v>
      </c>
      <c r="F338" s="1">
        <f>COUNTIF($E$2:$E$495, pesele__27[[#This Row],[nazwisko i imie]])</f>
        <v>1</v>
      </c>
    </row>
    <row r="339" spans="1:6" hidden="1" x14ac:dyDescent="0.35">
      <c r="A339" s="1" t="s">
        <v>970</v>
      </c>
      <c r="B339" s="1" t="s">
        <v>371</v>
      </c>
      <c r="C339" s="1" t="s">
        <v>455</v>
      </c>
      <c r="D339" s="1" t="str">
        <f>IF(MOD(MID(pesele__27[[#This Row],[PESEL]], 10, 1), 2) = 0, "k", "m")</f>
        <v>m</v>
      </c>
      <c r="E339" s="1" t="str">
        <f>CONCATENATE(pesele__27[[#This Row],[Nazwisko]],pesele__27[[#This Row],[Imie]])</f>
        <v>MarszalekKuba</v>
      </c>
      <c r="F339" s="1">
        <f>COUNTIF($E$2:$E$495, pesele__27[[#This Row],[nazwisko i imie]])</f>
        <v>1</v>
      </c>
    </row>
    <row r="340" spans="1:6" hidden="1" x14ac:dyDescent="0.35">
      <c r="A340" s="1" t="s">
        <v>971</v>
      </c>
      <c r="B340" s="1" t="s">
        <v>456</v>
      </c>
      <c r="C340" s="1" t="s">
        <v>70</v>
      </c>
      <c r="D340" s="1" t="str">
        <f>IF(MOD(MID(pesele__27[[#This Row],[PESEL]], 10, 1), 2) = 0, "k", "m")</f>
        <v>m</v>
      </c>
      <c r="E340" s="1" t="str">
        <f>CONCATENATE(pesele__27[[#This Row],[Nazwisko]],pesele__27[[#This Row],[Imie]])</f>
        <v>KielochMichal</v>
      </c>
      <c r="F340" s="1">
        <f>COUNTIF($E$2:$E$495, pesele__27[[#This Row],[nazwisko i imie]])</f>
        <v>1</v>
      </c>
    </row>
    <row r="341" spans="1:6" hidden="1" x14ac:dyDescent="0.35">
      <c r="A341" s="1" t="s">
        <v>972</v>
      </c>
      <c r="B341" s="1" t="s">
        <v>457</v>
      </c>
      <c r="C341" s="1" t="s">
        <v>51</v>
      </c>
      <c r="D341" s="1" t="str">
        <f>IF(MOD(MID(pesele__27[[#This Row],[PESEL]], 10, 1), 2) = 0, "k", "m")</f>
        <v>k</v>
      </c>
      <c r="E341" s="1" t="str">
        <f>CONCATENATE(pesele__27[[#This Row],[Nazwisko]],pesele__27[[#This Row],[Imie]])</f>
        <v>MarmelowskaMartyna</v>
      </c>
      <c r="F341" s="1">
        <f>COUNTIF($E$2:$E$495, pesele__27[[#This Row],[nazwisko i imie]])</f>
        <v>1</v>
      </c>
    </row>
    <row r="342" spans="1:6" hidden="1" x14ac:dyDescent="0.35">
      <c r="A342" s="1" t="s">
        <v>973</v>
      </c>
      <c r="B342" s="1" t="s">
        <v>458</v>
      </c>
      <c r="C342" s="1" t="s">
        <v>68</v>
      </c>
      <c r="D342" s="1" t="str">
        <f>IF(MOD(MID(pesele__27[[#This Row],[PESEL]], 10, 1), 2) = 0, "k", "m")</f>
        <v>m</v>
      </c>
      <c r="E342" s="1" t="str">
        <f>CONCATENATE(pesele__27[[#This Row],[Nazwisko]],pesele__27[[#This Row],[Imie]])</f>
        <v>NikolajewKacper</v>
      </c>
      <c r="F342" s="1">
        <f>COUNTIF($E$2:$E$495, pesele__27[[#This Row],[nazwisko i imie]])</f>
        <v>1</v>
      </c>
    </row>
    <row r="343" spans="1:6" hidden="1" x14ac:dyDescent="0.35">
      <c r="A343" s="1" t="s">
        <v>974</v>
      </c>
      <c r="B343" s="1" t="s">
        <v>459</v>
      </c>
      <c r="C343" s="1" t="s">
        <v>68</v>
      </c>
      <c r="D343" s="1" t="str">
        <f>IF(MOD(MID(pesele__27[[#This Row],[PESEL]], 10, 1), 2) = 0, "k", "m")</f>
        <v>m</v>
      </c>
      <c r="E343" s="1" t="str">
        <f>CONCATENATE(pesele__27[[#This Row],[Nazwisko]],pesele__27[[#This Row],[Imie]])</f>
        <v>OklaKacper</v>
      </c>
      <c r="F343" s="1">
        <f>COUNTIF($E$2:$E$495, pesele__27[[#This Row],[nazwisko i imie]])</f>
        <v>1</v>
      </c>
    </row>
    <row r="344" spans="1:6" hidden="1" x14ac:dyDescent="0.35">
      <c r="A344" s="1" t="s">
        <v>975</v>
      </c>
      <c r="B344" s="1" t="s">
        <v>460</v>
      </c>
      <c r="C344" s="1" t="s">
        <v>8</v>
      </c>
      <c r="D344" s="1" t="str">
        <f>IF(MOD(MID(pesele__27[[#This Row],[PESEL]], 10, 1), 2) = 0, "k", "m")</f>
        <v>m</v>
      </c>
      <c r="E344" s="1" t="str">
        <f>CONCATENATE(pesele__27[[#This Row],[Nazwisko]],pesele__27[[#This Row],[Imie]])</f>
        <v>LademannMarcel</v>
      </c>
      <c r="F344" s="1">
        <f>COUNTIF($E$2:$E$495, pesele__27[[#This Row],[nazwisko i imie]])</f>
        <v>1</v>
      </c>
    </row>
    <row r="345" spans="1:6" hidden="1" x14ac:dyDescent="0.35">
      <c r="A345" s="1" t="s">
        <v>976</v>
      </c>
      <c r="B345" s="1" t="s">
        <v>461</v>
      </c>
      <c r="C345" s="1" t="s">
        <v>223</v>
      </c>
      <c r="D345" s="1" t="str">
        <f>IF(MOD(MID(pesele__27[[#This Row],[PESEL]], 10, 1), 2) = 0, "k", "m")</f>
        <v>k</v>
      </c>
      <c r="E345" s="1" t="str">
        <f>CONCATENATE(pesele__27[[#This Row],[Nazwisko]],pesele__27[[#This Row],[Imie]])</f>
        <v>KowakczykMaria</v>
      </c>
      <c r="F345" s="1">
        <f>COUNTIF($E$2:$E$495, pesele__27[[#This Row],[nazwisko i imie]])</f>
        <v>1</v>
      </c>
    </row>
    <row r="346" spans="1:6" hidden="1" x14ac:dyDescent="0.35">
      <c r="A346" s="1" t="s">
        <v>977</v>
      </c>
      <c r="B346" s="1" t="s">
        <v>462</v>
      </c>
      <c r="C346" s="1" t="s">
        <v>236</v>
      </c>
      <c r="D346" s="1" t="str">
        <f>IF(MOD(MID(pesele__27[[#This Row],[PESEL]], 10, 1), 2) = 0, "k", "m")</f>
        <v>k</v>
      </c>
      <c r="E346" s="1" t="str">
        <f>CONCATENATE(pesele__27[[#This Row],[Nazwisko]],pesele__27[[#This Row],[Imie]])</f>
        <v>PawelskaKarolina</v>
      </c>
      <c r="F346" s="1">
        <f>COUNTIF($E$2:$E$495, pesele__27[[#This Row],[nazwisko i imie]])</f>
        <v>1</v>
      </c>
    </row>
    <row r="347" spans="1:6" hidden="1" x14ac:dyDescent="0.35">
      <c r="A347" s="1" t="s">
        <v>978</v>
      </c>
      <c r="B347" s="1" t="s">
        <v>463</v>
      </c>
      <c r="C347" s="1" t="s">
        <v>305</v>
      </c>
      <c r="D347" s="1" t="str">
        <f>IF(MOD(MID(pesele__27[[#This Row],[PESEL]], 10, 1), 2) = 0, "k", "m")</f>
        <v>m</v>
      </c>
      <c r="E347" s="1" t="str">
        <f>CONCATENATE(pesele__27[[#This Row],[Nazwisko]],pesele__27[[#This Row],[Imie]])</f>
        <v>NiemczykKamil</v>
      </c>
      <c r="F347" s="1">
        <f>COUNTIF($E$2:$E$495, pesele__27[[#This Row],[nazwisko i imie]])</f>
        <v>1</v>
      </c>
    </row>
    <row r="348" spans="1:6" hidden="1" x14ac:dyDescent="0.35">
      <c r="A348" s="1" t="s">
        <v>979</v>
      </c>
      <c r="B348" s="1" t="s">
        <v>464</v>
      </c>
      <c r="C348" s="1" t="s">
        <v>465</v>
      </c>
      <c r="D348" s="1" t="str">
        <f>IF(MOD(MID(pesele__27[[#This Row],[PESEL]], 10, 1), 2) = 0, "k", "m")</f>
        <v>m</v>
      </c>
      <c r="E348" s="1" t="str">
        <f>CONCATENATE(pesele__27[[#This Row],[Nazwisko]],pesele__27[[#This Row],[Imie]])</f>
        <v>HazubskiOlgierd</v>
      </c>
      <c r="F348" s="1">
        <f>COUNTIF($E$2:$E$495, pesele__27[[#This Row],[nazwisko i imie]])</f>
        <v>1</v>
      </c>
    </row>
    <row r="349" spans="1:6" hidden="1" x14ac:dyDescent="0.35">
      <c r="A349" s="1" t="s">
        <v>980</v>
      </c>
      <c r="B349" s="1" t="s">
        <v>466</v>
      </c>
      <c r="C349" s="1" t="s">
        <v>60</v>
      </c>
      <c r="D349" s="1" t="str">
        <f>IF(MOD(MID(pesele__27[[#This Row],[PESEL]], 10, 1), 2) = 0, "k", "m")</f>
        <v>m</v>
      </c>
      <c r="E349" s="1" t="str">
        <f>CONCATENATE(pesele__27[[#This Row],[Nazwisko]],pesele__27[[#This Row],[Imie]])</f>
        <v>RyngwelskiIgor</v>
      </c>
      <c r="F349" s="1">
        <f>COUNTIF($E$2:$E$495, pesele__27[[#This Row],[nazwisko i imie]])</f>
        <v>1</v>
      </c>
    </row>
    <row r="350" spans="1:6" hidden="1" x14ac:dyDescent="0.35">
      <c r="A350" s="1" t="s">
        <v>981</v>
      </c>
      <c r="B350" s="1" t="s">
        <v>467</v>
      </c>
      <c r="C350" s="1" t="s">
        <v>104</v>
      </c>
      <c r="D350" s="1" t="str">
        <f>IF(MOD(MID(pesele__27[[#This Row],[PESEL]], 10, 1), 2) = 0, "k", "m")</f>
        <v>m</v>
      </c>
      <c r="E350" s="1" t="str">
        <f>CONCATENATE(pesele__27[[#This Row],[Nazwisko]],pesele__27[[#This Row],[Imie]])</f>
        <v>RopiakJakub</v>
      </c>
      <c r="F350" s="1">
        <f>COUNTIF($E$2:$E$495, pesele__27[[#This Row],[nazwisko i imie]])</f>
        <v>1</v>
      </c>
    </row>
    <row r="351" spans="1:6" hidden="1" x14ac:dyDescent="0.35">
      <c r="A351" s="1" t="s">
        <v>982</v>
      </c>
      <c r="B351" s="1" t="s">
        <v>468</v>
      </c>
      <c r="C351" s="1" t="s">
        <v>14</v>
      </c>
      <c r="D351" s="1" t="str">
        <f>IF(MOD(MID(pesele__27[[#This Row],[PESEL]], 10, 1), 2) = 0, "k", "m")</f>
        <v>m</v>
      </c>
      <c r="E351" s="1" t="str">
        <f>CONCATENATE(pesele__27[[#This Row],[Nazwisko]],pesele__27[[#This Row],[Imie]])</f>
        <v>GiemzaPatryk</v>
      </c>
      <c r="F351" s="1">
        <f>COUNTIF($E$2:$E$495, pesele__27[[#This Row],[nazwisko i imie]])</f>
        <v>1</v>
      </c>
    </row>
    <row r="352" spans="1:6" hidden="1" x14ac:dyDescent="0.35">
      <c r="A352" s="1" t="s">
        <v>983</v>
      </c>
      <c r="B352" s="1" t="s">
        <v>469</v>
      </c>
      <c r="C352" s="1" t="s">
        <v>470</v>
      </c>
      <c r="D352" s="1" t="str">
        <f>IF(MOD(MID(pesele__27[[#This Row],[PESEL]], 10, 1), 2) = 0, "k", "m")</f>
        <v>m</v>
      </c>
      <c r="E352" s="1" t="str">
        <f>CONCATENATE(pesele__27[[#This Row],[Nazwisko]],pesele__27[[#This Row],[Imie]])</f>
        <v>DomzalaRyszard</v>
      </c>
      <c r="F352" s="1">
        <f>COUNTIF($E$2:$E$495, pesele__27[[#This Row],[nazwisko i imie]])</f>
        <v>1</v>
      </c>
    </row>
    <row r="353" spans="1:6" hidden="1" x14ac:dyDescent="0.35">
      <c r="A353" s="1" t="s">
        <v>984</v>
      </c>
      <c r="B353" s="1" t="s">
        <v>471</v>
      </c>
      <c r="C353" s="1" t="s">
        <v>472</v>
      </c>
      <c r="D353" s="1" t="str">
        <f>IF(MOD(MID(pesele__27[[#This Row],[PESEL]], 10, 1), 2) = 0, "k", "m")</f>
        <v>k</v>
      </c>
      <c r="E353" s="1" t="str">
        <f>CONCATENATE(pesele__27[[#This Row],[Nazwisko]],pesele__27[[#This Row],[Imie]])</f>
        <v>PozarzyckaJustyna</v>
      </c>
      <c r="F353" s="1">
        <f>COUNTIF($E$2:$E$495, pesele__27[[#This Row],[nazwisko i imie]])</f>
        <v>1</v>
      </c>
    </row>
    <row r="354" spans="1:6" hidden="1" x14ac:dyDescent="0.35">
      <c r="A354" s="1" t="s">
        <v>985</v>
      </c>
      <c r="B354" s="1" t="s">
        <v>473</v>
      </c>
      <c r="C354" s="1" t="s">
        <v>12</v>
      </c>
      <c r="D354" s="1" t="str">
        <f>IF(MOD(MID(pesele__27[[#This Row],[PESEL]], 10, 1), 2) = 0, "k", "m")</f>
        <v>m</v>
      </c>
      <c r="E354" s="1" t="str">
        <f>CONCATENATE(pesele__27[[#This Row],[Nazwisko]],pesele__27[[#This Row],[Imie]])</f>
        <v>KowalikMateusz</v>
      </c>
      <c r="F354" s="1">
        <f>COUNTIF($E$2:$E$495, pesele__27[[#This Row],[nazwisko i imie]])</f>
        <v>1</v>
      </c>
    </row>
    <row r="355" spans="1:6" hidden="1" x14ac:dyDescent="0.35">
      <c r="A355" s="1" t="s">
        <v>986</v>
      </c>
      <c r="B355" s="1" t="s">
        <v>474</v>
      </c>
      <c r="C355" s="1" t="s">
        <v>475</v>
      </c>
      <c r="D355" s="1" t="str">
        <f>IF(MOD(MID(pesele__27[[#This Row],[PESEL]], 10, 1), 2) = 0, "k", "m")</f>
        <v>k</v>
      </c>
      <c r="E355" s="1" t="str">
        <f>CONCATENATE(pesele__27[[#This Row],[Nazwisko]],pesele__27[[#This Row],[Imie]])</f>
        <v>HintzkeNikola</v>
      </c>
      <c r="F355" s="1">
        <f>COUNTIF($E$2:$E$495, pesele__27[[#This Row],[nazwisko i imie]])</f>
        <v>1</v>
      </c>
    </row>
    <row r="356" spans="1:6" hidden="1" x14ac:dyDescent="0.35">
      <c r="A356" s="1" t="s">
        <v>987</v>
      </c>
      <c r="B356" s="1" t="s">
        <v>476</v>
      </c>
      <c r="C356" s="1" t="s">
        <v>477</v>
      </c>
      <c r="D356" s="1" t="str">
        <f>IF(MOD(MID(pesele__27[[#This Row],[PESEL]], 10, 1), 2) = 0, "k", "m")</f>
        <v>m</v>
      </c>
      <c r="E356" s="1" t="str">
        <f>CONCATENATE(pesele__27[[#This Row],[Nazwisko]],pesele__27[[#This Row],[Imie]])</f>
        <v>SwistekDamian</v>
      </c>
      <c r="F356" s="1">
        <f>COUNTIF($E$2:$E$495, pesele__27[[#This Row],[nazwisko i imie]])</f>
        <v>1</v>
      </c>
    </row>
    <row r="357" spans="1:6" hidden="1" x14ac:dyDescent="0.35">
      <c r="A357" s="1" t="s">
        <v>988</v>
      </c>
      <c r="B357" s="1" t="s">
        <v>478</v>
      </c>
      <c r="C357" s="1" t="s">
        <v>40</v>
      </c>
      <c r="D357" s="1" t="str">
        <f>IF(MOD(MID(pesele__27[[#This Row],[PESEL]], 10, 1), 2) = 0, "k", "m")</f>
        <v>m</v>
      </c>
      <c r="E357" s="1" t="str">
        <f>CONCATENATE(pesele__27[[#This Row],[Nazwisko]],pesele__27[[#This Row],[Imie]])</f>
        <v>GrzeleckiOliwier</v>
      </c>
      <c r="F357" s="1">
        <f>COUNTIF($E$2:$E$495, pesele__27[[#This Row],[nazwisko i imie]])</f>
        <v>1</v>
      </c>
    </row>
    <row r="358" spans="1:6" hidden="1" x14ac:dyDescent="0.35">
      <c r="A358" s="1" t="s">
        <v>989</v>
      </c>
      <c r="B358" s="1" t="s">
        <v>479</v>
      </c>
      <c r="C358" s="1" t="s">
        <v>475</v>
      </c>
      <c r="D358" s="1" t="str">
        <f>IF(MOD(MID(pesele__27[[#This Row],[PESEL]], 10, 1), 2) = 0, "k", "m")</f>
        <v>k</v>
      </c>
      <c r="E358" s="1" t="str">
        <f>CONCATENATE(pesele__27[[#This Row],[Nazwisko]],pesele__27[[#This Row],[Imie]])</f>
        <v>HinzNikola</v>
      </c>
      <c r="F358" s="1">
        <f>COUNTIF($E$2:$E$495, pesele__27[[#This Row],[nazwisko i imie]])</f>
        <v>1</v>
      </c>
    </row>
    <row r="359" spans="1:6" hidden="1" x14ac:dyDescent="0.35">
      <c r="A359" s="1" t="s">
        <v>990</v>
      </c>
      <c r="B359" s="1" t="s">
        <v>480</v>
      </c>
      <c r="C359" s="1" t="s">
        <v>93</v>
      </c>
      <c r="D359" s="1" t="str">
        <f>IF(MOD(MID(pesele__27[[#This Row],[PESEL]], 10, 1), 2) = 0, "k", "m")</f>
        <v>k</v>
      </c>
      <c r="E359" s="1" t="str">
        <f>CONCATENATE(pesele__27[[#This Row],[Nazwisko]],pesele__27[[#This Row],[Imie]])</f>
        <v>KaftanMonika</v>
      </c>
      <c r="F359" s="1">
        <f>COUNTIF($E$2:$E$495, pesele__27[[#This Row],[nazwisko i imie]])</f>
        <v>1</v>
      </c>
    </row>
    <row r="360" spans="1:6" hidden="1" x14ac:dyDescent="0.35">
      <c r="A360" s="1" t="s">
        <v>991</v>
      </c>
      <c r="B360" s="1" t="s">
        <v>481</v>
      </c>
      <c r="C360" s="1" t="s">
        <v>482</v>
      </c>
      <c r="D360" s="1" t="str">
        <f>IF(MOD(MID(pesele__27[[#This Row],[PESEL]], 10, 1), 2) = 0, "k", "m")</f>
        <v>m</v>
      </c>
      <c r="E360" s="1" t="str">
        <f>CONCATENATE(pesele__27[[#This Row],[Nazwisko]],pesele__27[[#This Row],[Imie]])</f>
        <v>WasilukBartlomiej</v>
      </c>
      <c r="F360" s="1">
        <f>COUNTIF($E$2:$E$495, pesele__27[[#This Row],[nazwisko i imie]])</f>
        <v>1</v>
      </c>
    </row>
    <row r="361" spans="1:6" hidden="1" x14ac:dyDescent="0.35">
      <c r="A361" s="1" t="s">
        <v>992</v>
      </c>
      <c r="B361" s="1" t="s">
        <v>483</v>
      </c>
      <c r="C361" s="1" t="s">
        <v>482</v>
      </c>
      <c r="D361" s="1" t="str">
        <f>IF(MOD(MID(pesele__27[[#This Row],[PESEL]], 10, 1), 2) = 0, "k", "m")</f>
        <v>m</v>
      </c>
      <c r="E361" s="1" t="str">
        <f>CONCATENATE(pesele__27[[#This Row],[Nazwisko]],pesele__27[[#This Row],[Imie]])</f>
        <v>WasilewskiBartlomiej</v>
      </c>
      <c r="F361" s="1">
        <f>COUNTIF($E$2:$E$495, pesele__27[[#This Row],[nazwisko i imie]])</f>
        <v>1</v>
      </c>
    </row>
    <row r="362" spans="1:6" hidden="1" x14ac:dyDescent="0.35">
      <c r="A362" s="1" t="s">
        <v>993</v>
      </c>
      <c r="B362" s="1" t="s">
        <v>484</v>
      </c>
      <c r="C362" s="1" t="s">
        <v>255</v>
      </c>
      <c r="D362" s="1" t="str">
        <f>IF(MOD(MID(pesele__27[[#This Row],[PESEL]], 10, 1), 2) = 0, "k", "m")</f>
        <v>k</v>
      </c>
      <c r="E362" s="1" t="str">
        <f>CONCATENATE(pesele__27[[#This Row],[Nazwisko]],pesele__27[[#This Row],[Imie]])</f>
        <v>LukasikMagdalena</v>
      </c>
      <c r="F362" s="1">
        <f>COUNTIF($E$2:$E$495, pesele__27[[#This Row],[nazwisko i imie]])</f>
        <v>1</v>
      </c>
    </row>
    <row r="363" spans="1:6" hidden="1" x14ac:dyDescent="0.35">
      <c r="A363" s="1" t="s">
        <v>994</v>
      </c>
      <c r="B363" s="1" t="s">
        <v>485</v>
      </c>
      <c r="C363" s="1" t="s">
        <v>486</v>
      </c>
      <c r="D363" s="1" t="str">
        <f>IF(MOD(MID(pesele__27[[#This Row],[PESEL]], 10, 1), 2) = 0, "k", "m")</f>
        <v>m</v>
      </c>
      <c r="E363" s="1" t="str">
        <f>CONCATENATE(pesele__27[[#This Row],[Nazwisko]],pesele__27[[#This Row],[Imie]])</f>
        <v>SilakowskiHenryk</v>
      </c>
      <c r="F363" s="1">
        <f>COUNTIF($E$2:$E$495, pesele__27[[#This Row],[nazwisko i imie]])</f>
        <v>1</v>
      </c>
    </row>
    <row r="364" spans="1:6" hidden="1" x14ac:dyDescent="0.35">
      <c r="A364" s="1" t="s">
        <v>995</v>
      </c>
      <c r="B364" s="1" t="s">
        <v>487</v>
      </c>
      <c r="C364" s="1" t="s">
        <v>294</v>
      </c>
      <c r="D364" s="1" t="str">
        <f>IF(MOD(MID(pesele__27[[#This Row],[PESEL]], 10, 1), 2) = 0, "k", "m")</f>
        <v>m</v>
      </c>
      <c r="E364" s="1" t="str">
        <f>CONCATENATE(pesele__27[[#This Row],[Nazwisko]],pesele__27[[#This Row],[Imie]])</f>
        <v>ZygmuntAdam</v>
      </c>
      <c r="F364" s="1">
        <f>COUNTIF($E$2:$E$495, pesele__27[[#This Row],[nazwisko i imie]])</f>
        <v>1</v>
      </c>
    </row>
    <row r="365" spans="1:6" hidden="1" x14ac:dyDescent="0.35">
      <c r="A365" s="1" t="s">
        <v>996</v>
      </c>
      <c r="B365" s="1" t="s">
        <v>488</v>
      </c>
      <c r="C365" s="1" t="s">
        <v>78</v>
      </c>
      <c r="D365" s="1" t="str">
        <f>IF(MOD(MID(pesele__27[[#This Row],[PESEL]], 10, 1), 2) = 0, "k", "m")</f>
        <v>m</v>
      </c>
      <c r="E365" s="1" t="str">
        <f>CONCATENATE(pesele__27[[#This Row],[Nazwisko]],pesele__27[[#This Row],[Imie]])</f>
        <v>PettkaJan</v>
      </c>
      <c r="F365" s="1">
        <f>COUNTIF($E$2:$E$495, pesele__27[[#This Row],[nazwisko i imie]])</f>
        <v>1</v>
      </c>
    </row>
    <row r="366" spans="1:6" hidden="1" x14ac:dyDescent="0.35">
      <c r="A366" s="1" t="s">
        <v>997</v>
      </c>
      <c r="B366" s="1" t="s">
        <v>489</v>
      </c>
      <c r="C366" s="1" t="s">
        <v>490</v>
      </c>
      <c r="D366" s="1" t="str">
        <f>IF(MOD(MID(pesele__27[[#This Row],[PESEL]], 10, 1), 2) = 0, "k", "m")</f>
        <v>m</v>
      </c>
      <c r="E366" s="1" t="str">
        <f>CONCATENATE(pesele__27[[#This Row],[Nazwisko]],pesele__27[[#This Row],[Imie]])</f>
        <v>HanczarekOlivier</v>
      </c>
      <c r="F366" s="1">
        <f>COUNTIF($E$2:$E$495, pesele__27[[#This Row],[nazwisko i imie]])</f>
        <v>1</v>
      </c>
    </row>
    <row r="367" spans="1:6" hidden="1" x14ac:dyDescent="0.35">
      <c r="A367" s="1" t="s">
        <v>998</v>
      </c>
      <c r="B367" s="1" t="s">
        <v>491</v>
      </c>
      <c r="C367" s="1" t="s">
        <v>193</v>
      </c>
      <c r="D367" s="1" t="str">
        <f>IF(MOD(MID(pesele__27[[#This Row],[PESEL]], 10, 1), 2) = 0, "k", "m")</f>
        <v>k</v>
      </c>
      <c r="E367" s="1" t="str">
        <f>CONCATENATE(pesele__27[[#This Row],[Nazwisko]],pesele__27[[#This Row],[Imie]])</f>
        <v>SamulczykJulia</v>
      </c>
      <c r="F367" s="1">
        <f>COUNTIF($E$2:$E$495, pesele__27[[#This Row],[nazwisko i imie]])</f>
        <v>1</v>
      </c>
    </row>
    <row r="368" spans="1:6" hidden="1" x14ac:dyDescent="0.35">
      <c r="A368" s="1" t="s">
        <v>999</v>
      </c>
      <c r="B368" s="1" t="s">
        <v>492</v>
      </c>
      <c r="C368" s="1" t="s">
        <v>493</v>
      </c>
      <c r="D368" s="1" t="str">
        <f>IF(MOD(MID(pesele__27[[#This Row],[PESEL]], 10, 1), 2) = 0, "k", "m")</f>
        <v>m</v>
      </c>
      <c r="E368" s="1" t="str">
        <f>CONCATENATE(pesele__27[[#This Row],[Nazwisko]],pesele__27[[#This Row],[Imie]])</f>
        <v>BerezniewiczWiktor</v>
      </c>
      <c r="F368" s="1">
        <f>COUNTIF($E$2:$E$495, pesele__27[[#This Row],[nazwisko i imie]])</f>
        <v>1</v>
      </c>
    </row>
    <row r="369" spans="1:6" hidden="1" x14ac:dyDescent="0.35">
      <c r="A369" s="1" t="s">
        <v>1000</v>
      </c>
      <c r="B369" s="1" t="s">
        <v>494</v>
      </c>
      <c r="C369" s="1" t="s">
        <v>48</v>
      </c>
      <c r="D369" s="1" t="str">
        <f>IF(MOD(MID(pesele__27[[#This Row],[PESEL]], 10, 1), 2) = 0, "k", "m")</f>
        <v>m</v>
      </c>
      <c r="E369" s="1" t="str">
        <f>CONCATENATE(pesele__27[[#This Row],[Nazwisko]],pesele__27[[#This Row],[Imie]])</f>
        <v>BialaszewskiPiotr</v>
      </c>
      <c r="F369" s="1">
        <f>COUNTIF($E$2:$E$495, pesele__27[[#This Row],[nazwisko i imie]])</f>
        <v>1</v>
      </c>
    </row>
    <row r="370" spans="1:6" hidden="1" x14ac:dyDescent="0.35">
      <c r="A370" s="1" t="s">
        <v>1001</v>
      </c>
      <c r="B370" s="1" t="s">
        <v>495</v>
      </c>
      <c r="C370" s="1" t="s">
        <v>193</v>
      </c>
      <c r="D370" s="1" t="str">
        <f>IF(MOD(MID(pesele__27[[#This Row],[PESEL]], 10, 1), 2) = 0, "k", "m")</f>
        <v>k</v>
      </c>
      <c r="E370" s="1" t="str">
        <f>CONCATENATE(pesele__27[[#This Row],[Nazwisko]],pesele__27[[#This Row],[Imie]])</f>
        <v>RutkiewiczJulia</v>
      </c>
      <c r="F370" s="1">
        <f>COUNTIF($E$2:$E$495, pesele__27[[#This Row],[nazwisko i imie]])</f>
        <v>1</v>
      </c>
    </row>
    <row r="371" spans="1:6" x14ac:dyDescent="0.35">
      <c r="A371" s="1" t="s">
        <v>891</v>
      </c>
      <c r="B371" s="1" t="s">
        <v>146</v>
      </c>
      <c r="C371" s="1" t="s">
        <v>4</v>
      </c>
      <c r="D371" s="1" t="str">
        <f>IF(MOD(MID(pesele__27[[#This Row],[PESEL]], 10, 1), 2) = 0, "k", "m")</f>
        <v>m</v>
      </c>
      <c r="E371" s="1" t="str">
        <f>CONCATENATE(pesele__27[[#This Row],[Nazwisko]],pesele__27[[#This Row],[Imie]])</f>
        <v>MichalakKrzysztof</v>
      </c>
      <c r="F371" s="1">
        <f>COUNTIF($E$2:$E$495, pesele__27[[#This Row],[nazwisko i imie]])</f>
        <v>2</v>
      </c>
    </row>
    <row r="372" spans="1:6" hidden="1" x14ac:dyDescent="0.35">
      <c r="A372" s="1" t="s">
        <v>1003</v>
      </c>
      <c r="B372" s="1" t="s">
        <v>497</v>
      </c>
      <c r="C372" s="1" t="s">
        <v>193</v>
      </c>
      <c r="D372" s="1" t="str">
        <f>IF(MOD(MID(pesele__27[[#This Row],[PESEL]], 10, 1), 2) = 0, "k", "m")</f>
        <v>k</v>
      </c>
      <c r="E372" s="1" t="str">
        <f>CONCATENATE(pesele__27[[#This Row],[Nazwisko]],pesele__27[[#This Row],[Imie]])</f>
        <v>SadowskaJulia</v>
      </c>
      <c r="F372" s="1">
        <f>COUNTIF($E$2:$E$495, pesele__27[[#This Row],[nazwisko i imie]])</f>
        <v>1</v>
      </c>
    </row>
    <row r="373" spans="1:6" hidden="1" x14ac:dyDescent="0.35">
      <c r="A373" s="1" t="s">
        <v>1004</v>
      </c>
      <c r="B373" s="1" t="s">
        <v>498</v>
      </c>
      <c r="C373" s="1" t="s">
        <v>162</v>
      </c>
      <c r="D373" s="1" t="str">
        <f>IF(MOD(MID(pesele__27[[#This Row],[PESEL]], 10, 1), 2) = 0, "k", "m")</f>
        <v>m</v>
      </c>
      <c r="E373" s="1" t="str">
        <f>CONCATENATE(pesele__27[[#This Row],[Nazwisko]],pesele__27[[#This Row],[Imie]])</f>
        <v>SobolFilip</v>
      </c>
      <c r="F373" s="1">
        <f>COUNTIF($E$2:$E$495, pesele__27[[#This Row],[nazwisko i imie]])</f>
        <v>1</v>
      </c>
    </row>
    <row r="374" spans="1:6" hidden="1" x14ac:dyDescent="0.35">
      <c r="A374" s="1" t="s">
        <v>1005</v>
      </c>
      <c r="B374" s="1" t="s">
        <v>499</v>
      </c>
      <c r="C374" s="1" t="s">
        <v>359</v>
      </c>
      <c r="D374" s="1" t="str">
        <f>IF(MOD(MID(pesele__27[[#This Row],[PESEL]], 10, 1), 2) = 0, "k", "m")</f>
        <v>k</v>
      </c>
      <c r="E374" s="1" t="str">
        <f>CONCATENATE(pesele__27[[#This Row],[Nazwisko]],pesele__27[[#This Row],[Imie]])</f>
        <v>SengerJoanna</v>
      </c>
      <c r="F374" s="1">
        <f>COUNTIF($E$2:$E$495, pesele__27[[#This Row],[nazwisko i imie]])</f>
        <v>1</v>
      </c>
    </row>
    <row r="375" spans="1:6" hidden="1" x14ac:dyDescent="0.35">
      <c r="A375" s="1" t="s">
        <v>1006</v>
      </c>
      <c r="B375" s="1" t="s">
        <v>500</v>
      </c>
      <c r="C375" s="1" t="s">
        <v>273</v>
      </c>
      <c r="D375" s="1" t="str">
        <f>IF(MOD(MID(pesele__27[[#This Row],[PESEL]], 10, 1), 2) = 0, "k", "m")</f>
        <v>k</v>
      </c>
      <c r="E375" s="1" t="str">
        <f>CONCATENATE(pesele__27[[#This Row],[Nazwisko]],pesele__27[[#This Row],[Imie]])</f>
        <v>StanislawskaHanna</v>
      </c>
      <c r="F375" s="1">
        <f>COUNTIF($E$2:$E$495, pesele__27[[#This Row],[nazwisko i imie]])</f>
        <v>1</v>
      </c>
    </row>
    <row r="376" spans="1:6" hidden="1" x14ac:dyDescent="0.35">
      <c r="A376" s="1" t="s">
        <v>1007</v>
      </c>
      <c r="B376" s="1" t="s">
        <v>501</v>
      </c>
      <c r="C376" s="1" t="s">
        <v>502</v>
      </c>
      <c r="D376" s="1" t="str">
        <f>IF(MOD(MID(pesele__27[[#This Row],[PESEL]], 10, 1), 2) = 0, "k", "m")</f>
        <v>m</v>
      </c>
      <c r="E376" s="1" t="str">
        <f>CONCATENATE(pesele__27[[#This Row],[Nazwisko]],pesele__27[[#This Row],[Imie]])</f>
        <v>SzczepkowskiDorian</v>
      </c>
      <c r="F376" s="1">
        <f>COUNTIF($E$2:$E$495, pesele__27[[#This Row],[nazwisko i imie]])</f>
        <v>1</v>
      </c>
    </row>
    <row r="377" spans="1:6" hidden="1" x14ac:dyDescent="0.35">
      <c r="A377" s="1" t="s">
        <v>1008</v>
      </c>
      <c r="B377" s="1" t="s">
        <v>503</v>
      </c>
      <c r="C377" s="1" t="s">
        <v>504</v>
      </c>
      <c r="D377" s="1" t="str">
        <f>IF(MOD(MID(pesele__27[[#This Row],[PESEL]], 10, 1), 2) = 0, "k", "m")</f>
        <v>m</v>
      </c>
      <c r="E377" s="1" t="str">
        <f>CONCATENATE(pesele__27[[#This Row],[Nazwisko]],pesele__27[[#This Row],[Imie]])</f>
        <v>WojcickiAleks</v>
      </c>
      <c r="F377" s="1">
        <f>COUNTIF($E$2:$E$495, pesele__27[[#This Row],[nazwisko i imie]])</f>
        <v>1</v>
      </c>
    </row>
    <row r="378" spans="1:6" hidden="1" x14ac:dyDescent="0.35">
      <c r="A378" s="1" t="s">
        <v>1009</v>
      </c>
      <c r="B378" s="1" t="s">
        <v>505</v>
      </c>
      <c r="C378" s="1" t="s">
        <v>193</v>
      </c>
      <c r="D378" s="1" t="str">
        <f>IF(MOD(MID(pesele__27[[#This Row],[PESEL]], 10, 1), 2) = 0, "k", "m")</f>
        <v>k</v>
      </c>
      <c r="E378" s="1" t="str">
        <f>CONCATENATE(pesele__27[[#This Row],[Nazwisko]],pesele__27[[#This Row],[Imie]])</f>
        <v>SalanowskaJulia</v>
      </c>
      <c r="F378" s="1">
        <f>COUNTIF($E$2:$E$495, pesele__27[[#This Row],[nazwisko i imie]])</f>
        <v>1</v>
      </c>
    </row>
    <row r="379" spans="1:6" hidden="1" x14ac:dyDescent="0.35">
      <c r="A379" s="1" t="s">
        <v>1010</v>
      </c>
      <c r="B379" s="1" t="s">
        <v>506</v>
      </c>
      <c r="C379" s="1" t="s">
        <v>507</v>
      </c>
      <c r="D379" s="1" t="str">
        <f>IF(MOD(MID(pesele__27[[#This Row],[PESEL]], 10, 1), 2) = 0, "k", "m")</f>
        <v>k</v>
      </c>
      <c r="E379" s="1" t="str">
        <f>CONCATENATE(pesele__27[[#This Row],[Nazwisko]],pesele__27[[#This Row],[Imie]])</f>
        <v>SkrzydlakIzabela</v>
      </c>
      <c r="F379" s="1">
        <f>COUNTIF($E$2:$E$495, pesele__27[[#This Row],[nazwisko i imie]])</f>
        <v>1</v>
      </c>
    </row>
    <row r="380" spans="1:6" hidden="1" x14ac:dyDescent="0.35">
      <c r="A380" s="1" t="s">
        <v>1011</v>
      </c>
      <c r="B380" s="1" t="s">
        <v>508</v>
      </c>
      <c r="C380" s="1" t="s">
        <v>12</v>
      </c>
      <c r="D380" s="1" t="str">
        <f>IF(MOD(MID(pesele__27[[#This Row],[PESEL]], 10, 1), 2) = 0, "k", "m")</f>
        <v>m</v>
      </c>
      <c r="E380" s="1" t="str">
        <f>CONCATENATE(pesele__27[[#This Row],[Nazwisko]],pesele__27[[#This Row],[Imie]])</f>
        <v>KoszlagaMateusz</v>
      </c>
      <c r="F380" s="1">
        <f>COUNTIF($E$2:$E$495, pesele__27[[#This Row],[nazwisko i imie]])</f>
        <v>1</v>
      </c>
    </row>
    <row r="381" spans="1:6" hidden="1" x14ac:dyDescent="0.35">
      <c r="A381" s="1" t="s">
        <v>1012</v>
      </c>
      <c r="B381" s="1" t="s">
        <v>509</v>
      </c>
      <c r="C381" s="1" t="s">
        <v>223</v>
      </c>
      <c r="D381" s="1" t="str">
        <f>IF(MOD(MID(pesele__27[[#This Row],[PESEL]], 10, 1), 2) = 0, "k", "m")</f>
        <v>k</v>
      </c>
      <c r="E381" s="1" t="str">
        <f>CONCATENATE(pesele__27[[#This Row],[Nazwisko]],pesele__27[[#This Row],[Imie]])</f>
        <v>KowalczukMaria</v>
      </c>
      <c r="F381" s="1">
        <f>COUNTIF($E$2:$E$495, pesele__27[[#This Row],[nazwisko i imie]])</f>
        <v>1</v>
      </c>
    </row>
    <row r="382" spans="1:6" hidden="1" x14ac:dyDescent="0.35">
      <c r="A382" s="1" t="s">
        <v>1013</v>
      </c>
      <c r="B382" s="1" t="s">
        <v>510</v>
      </c>
      <c r="C382" s="1" t="s">
        <v>511</v>
      </c>
      <c r="D382" s="1" t="str">
        <f>IF(MOD(MID(pesele__27[[#This Row],[PESEL]], 10, 1), 2) = 0, "k", "m")</f>
        <v>k</v>
      </c>
      <c r="E382" s="1" t="str">
        <f>CONCATENATE(pesele__27[[#This Row],[Nazwisko]],pesele__27[[#This Row],[Imie]])</f>
        <v>GlowinskaPatrycja</v>
      </c>
      <c r="F382" s="1">
        <f>COUNTIF($E$2:$E$495, pesele__27[[#This Row],[nazwisko i imie]])</f>
        <v>1</v>
      </c>
    </row>
    <row r="383" spans="1:6" hidden="1" x14ac:dyDescent="0.35">
      <c r="A383" s="1" t="s">
        <v>1014</v>
      </c>
      <c r="B383" s="1" t="s">
        <v>512</v>
      </c>
      <c r="C383" s="1" t="s">
        <v>193</v>
      </c>
      <c r="D383" s="1" t="str">
        <f>IF(MOD(MID(pesele__27[[#This Row],[PESEL]], 10, 1), 2) = 0, "k", "m")</f>
        <v>k</v>
      </c>
      <c r="E383" s="1" t="str">
        <f>CONCATENATE(pesele__27[[#This Row],[Nazwisko]],pesele__27[[#This Row],[Imie]])</f>
        <v>SautyczJulia</v>
      </c>
      <c r="F383" s="1">
        <f>COUNTIF($E$2:$E$495, pesele__27[[#This Row],[nazwisko i imie]])</f>
        <v>1</v>
      </c>
    </row>
    <row r="384" spans="1:6" hidden="1" x14ac:dyDescent="0.35">
      <c r="A384" s="1" t="s">
        <v>1015</v>
      </c>
      <c r="B384" s="1" t="s">
        <v>513</v>
      </c>
      <c r="C384" s="1" t="s">
        <v>6</v>
      </c>
      <c r="D384" s="1" t="str">
        <f>IF(MOD(MID(pesele__27[[#This Row],[PESEL]], 10, 1), 2) = 0, "k", "m")</f>
        <v>m</v>
      </c>
      <c r="E384" s="1" t="str">
        <f>CONCATENATE(pesele__27[[#This Row],[Nazwisko]],pesele__27[[#This Row],[Imie]])</f>
        <v>JakubowskiNikodem</v>
      </c>
      <c r="F384" s="1">
        <f>COUNTIF($E$2:$E$495, pesele__27[[#This Row],[nazwisko i imie]])</f>
        <v>1</v>
      </c>
    </row>
    <row r="385" spans="1:6" hidden="1" x14ac:dyDescent="0.35">
      <c r="A385" s="1" t="s">
        <v>1016</v>
      </c>
      <c r="B385" s="1" t="s">
        <v>514</v>
      </c>
      <c r="C385" s="1" t="s">
        <v>8</v>
      </c>
      <c r="D385" s="1" t="str">
        <f>IF(MOD(MID(pesele__27[[#This Row],[PESEL]], 10, 1), 2) = 0, "k", "m")</f>
        <v>m</v>
      </c>
      <c r="E385" s="1" t="str">
        <f>CONCATENATE(pesele__27[[#This Row],[Nazwisko]],pesele__27[[#This Row],[Imie]])</f>
        <v>LabudaMarcel</v>
      </c>
      <c r="F385" s="1">
        <f>COUNTIF($E$2:$E$495, pesele__27[[#This Row],[nazwisko i imie]])</f>
        <v>1</v>
      </c>
    </row>
    <row r="386" spans="1:6" hidden="1" x14ac:dyDescent="0.35">
      <c r="A386" s="1" t="s">
        <v>1017</v>
      </c>
      <c r="B386" s="1" t="s">
        <v>515</v>
      </c>
      <c r="C386" s="1" t="s">
        <v>104</v>
      </c>
      <c r="D386" s="1" t="str">
        <f>IF(MOD(MID(pesele__27[[#This Row],[PESEL]], 10, 1), 2) = 0, "k", "m")</f>
        <v>m</v>
      </c>
      <c r="E386" s="1" t="str">
        <f>CONCATENATE(pesele__27[[#This Row],[Nazwisko]],pesele__27[[#This Row],[Imie]])</f>
        <v>PrzestrzelskiJakub</v>
      </c>
      <c r="F386" s="1">
        <f>COUNTIF($E$2:$E$495, pesele__27[[#This Row],[nazwisko i imie]])</f>
        <v>1</v>
      </c>
    </row>
    <row r="387" spans="1:6" hidden="1" x14ac:dyDescent="0.35">
      <c r="A387" s="1" t="s">
        <v>1018</v>
      </c>
      <c r="B387" s="1" t="s">
        <v>516</v>
      </c>
      <c r="C387" s="1" t="s">
        <v>517</v>
      </c>
      <c r="D387" s="1" t="str">
        <f>IF(MOD(MID(pesele__27[[#This Row],[PESEL]], 10, 1), 2) = 0, "k", "m")</f>
        <v>k</v>
      </c>
      <c r="E387" s="1" t="str">
        <f>CONCATENATE(pesele__27[[#This Row],[Nazwisko]],pesele__27[[#This Row],[Imie]])</f>
        <v>SochackaInka</v>
      </c>
      <c r="F387" s="1">
        <f>COUNTIF($E$2:$E$495, pesele__27[[#This Row],[nazwisko i imie]])</f>
        <v>1</v>
      </c>
    </row>
    <row r="388" spans="1:6" hidden="1" x14ac:dyDescent="0.35">
      <c r="A388" s="1" t="s">
        <v>1019</v>
      </c>
      <c r="B388" s="1" t="s">
        <v>518</v>
      </c>
      <c r="C388" s="1" t="s">
        <v>519</v>
      </c>
      <c r="D388" s="1" t="str">
        <f>IF(MOD(MID(pesele__27[[#This Row],[PESEL]], 10, 1), 2) = 0, "k", "m")</f>
        <v>m</v>
      </c>
      <c r="E388" s="1" t="str">
        <f>CONCATENATE(pesele__27[[#This Row],[Nazwisko]],pesele__27[[#This Row],[Imie]])</f>
        <v>WierzbickiAntoni</v>
      </c>
      <c r="F388" s="1">
        <f>COUNTIF($E$2:$E$495, pesele__27[[#This Row],[nazwisko i imie]])</f>
        <v>1</v>
      </c>
    </row>
    <row r="389" spans="1:6" hidden="1" x14ac:dyDescent="0.35">
      <c r="A389" s="1" t="s">
        <v>1020</v>
      </c>
      <c r="B389" s="1" t="s">
        <v>520</v>
      </c>
      <c r="C389" s="1" t="s">
        <v>521</v>
      </c>
      <c r="D389" s="1" t="str">
        <f>IF(MOD(MID(pesele__27[[#This Row],[PESEL]], 10, 1), 2) = 0, "k", "m")</f>
        <v>m</v>
      </c>
      <c r="E389" s="1" t="str">
        <f>CONCATENATE(pesele__27[[#This Row],[Nazwisko]],pesele__27[[#This Row],[Imie]])</f>
        <v>SarnowskiIgnacy</v>
      </c>
      <c r="F389" s="1">
        <f>COUNTIF($E$2:$E$495, pesele__27[[#This Row],[nazwisko i imie]])</f>
        <v>1</v>
      </c>
    </row>
    <row r="390" spans="1:6" hidden="1" x14ac:dyDescent="0.35">
      <c r="A390" s="1" t="s">
        <v>1021</v>
      </c>
      <c r="B390" s="1" t="s">
        <v>522</v>
      </c>
      <c r="C390" s="1" t="s">
        <v>26</v>
      </c>
      <c r="D390" s="1" t="str">
        <f>IF(MOD(MID(pesele__27[[#This Row],[PESEL]], 10, 1), 2) = 0, "k", "m")</f>
        <v>m</v>
      </c>
      <c r="E390" s="1" t="str">
        <f>CONCATENATE(pesele__27[[#This Row],[Nazwisko]],pesele__27[[#This Row],[Imie]])</f>
        <v>MachalskiMaciej</v>
      </c>
      <c r="F390" s="1">
        <f>COUNTIF($E$2:$E$495, pesele__27[[#This Row],[nazwisko i imie]])</f>
        <v>1</v>
      </c>
    </row>
    <row r="391" spans="1:6" x14ac:dyDescent="0.35">
      <c r="A391" s="1" t="s">
        <v>710</v>
      </c>
      <c r="B391" s="1" t="s">
        <v>129</v>
      </c>
      <c r="C391" s="1" t="s">
        <v>130</v>
      </c>
      <c r="D391" s="1" t="str">
        <f>IF(MOD(MID(pesele__27[[#This Row],[PESEL]], 10, 1), 2) = 0, "k", "m")</f>
        <v>m</v>
      </c>
      <c r="E391" s="1" t="str">
        <f>CONCATENATE(pesele__27[[#This Row],[Nazwisko]],pesele__27[[#This Row],[Imie]])</f>
        <v>WizniewskiAndrzej</v>
      </c>
      <c r="F391" s="1">
        <f>COUNTIF($E$2:$E$495, pesele__27[[#This Row],[nazwisko i imie]])</f>
        <v>2</v>
      </c>
    </row>
    <row r="392" spans="1:6" hidden="1" x14ac:dyDescent="0.35">
      <c r="A392" s="1" t="s">
        <v>1023</v>
      </c>
      <c r="B392" s="1" t="s">
        <v>523</v>
      </c>
      <c r="C392" s="1" t="s">
        <v>262</v>
      </c>
      <c r="D392" s="1" t="str">
        <f>IF(MOD(MID(pesele__27[[#This Row],[PESEL]], 10, 1), 2) = 0, "k", "m")</f>
        <v>k</v>
      </c>
      <c r="E392" s="1" t="str">
        <f>CONCATENATE(pesele__27[[#This Row],[Nazwisko]],pesele__27[[#This Row],[Imie]])</f>
        <v>BroukinZofia</v>
      </c>
      <c r="F392" s="1">
        <f>COUNTIF($E$2:$E$495, pesele__27[[#This Row],[nazwisko i imie]])</f>
        <v>1</v>
      </c>
    </row>
    <row r="393" spans="1:6" hidden="1" x14ac:dyDescent="0.35">
      <c r="A393" s="1" t="s">
        <v>1024</v>
      </c>
      <c r="B393" s="1" t="s">
        <v>524</v>
      </c>
      <c r="C393" s="1" t="s">
        <v>132</v>
      </c>
      <c r="D393" s="1" t="str">
        <f>IF(MOD(MID(pesele__27[[#This Row],[PESEL]], 10, 1), 2) = 0, "k", "m")</f>
        <v>k</v>
      </c>
      <c r="E393" s="1" t="str">
        <f>CONCATENATE(pesele__27[[#This Row],[Nazwisko]],pesele__27[[#This Row],[Imie]])</f>
        <v>FilarskaSandra</v>
      </c>
      <c r="F393" s="1">
        <f>COUNTIF($E$2:$E$495, pesele__27[[#This Row],[nazwisko i imie]])</f>
        <v>1</v>
      </c>
    </row>
    <row r="394" spans="1:6" hidden="1" x14ac:dyDescent="0.35">
      <c r="A394" s="1" t="s">
        <v>1025</v>
      </c>
      <c r="B394" s="1" t="s">
        <v>525</v>
      </c>
      <c r="C394" s="1" t="s">
        <v>486</v>
      </c>
      <c r="D394" s="1" t="str">
        <f>IF(MOD(MID(pesele__27[[#This Row],[PESEL]], 10, 1), 2) = 0, "k", "m")</f>
        <v>m</v>
      </c>
      <c r="E394" s="1" t="str">
        <f>CONCATENATE(pesele__27[[#This Row],[Nazwisko]],pesele__27[[#This Row],[Imie]])</f>
        <v>SiminskiHenryk</v>
      </c>
      <c r="F394" s="1">
        <f>COUNTIF($E$2:$E$495, pesele__27[[#This Row],[nazwisko i imie]])</f>
        <v>1</v>
      </c>
    </row>
    <row r="395" spans="1:6" hidden="1" x14ac:dyDescent="0.35">
      <c r="A395" s="1" t="s">
        <v>1026</v>
      </c>
      <c r="B395" s="1" t="s">
        <v>526</v>
      </c>
      <c r="C395" s="1" t="s">
        <v>193</v>
      </c>
      <c r="D395" s="1" t="str">
        <f>IF(MOD(MID(pesele__27[[#This Row],[PESEL]], 10, 1), 2) = 0, "k", "m")</f>
        <v>k</v>
      </c>
      <c r="E395" s="1" t="str">
        <f>CONCATENATE(pesele__27[[#This Row],[Nazwisko]],pesele__27[[#This Row],[Imie]])</f>
        <v>RiegelJulia</v>
      </c>
      <c r="F395" s="1">
        <f>COUNTIF($E$2:$E$495, pesele__27[[#This Row],[nazwisko i imie]])</f>
        <v>1</v>
      </c>
    </row>
    <row r="396" spans="1:6" x14ac:dyDescent="0.35">
      <c r="A396" s="1" t="s">
        <v>948</v>
      </c>
      <c r="B396" s="1" t="s">
        <v>129</v>
      </c>
      <c r="C396" s="1" t="s">
        <v>130</v>
      </c>
      <c r="D396" s="1" t="str">
        <f>IF(MOD(MID(pesele__27[[#This Row],[PESEL]], 10, 1), 2) = 0, "k", "m")</f>
        <v>m</v>
      </c>
      <c r="E396" s="1" t="str">
        <f>CONCATENATE(pesele__27[[#This Row],[Nazwisko]],pesele__27[[#This Row],[Imie]])</f>
        <v>WizniewskiAndrzej</v>
      </c>
      <c r="F396" s="1">
        <f>COUNTIF($E$2:$E$495, pesele__27[[#This Row],[nazwisko i imie]])</f>
        <v>2</v>
      </c>
    </row>
    <row r="397" spans="1:6" hidden="1" x14ac:dyDescent="0.35">
      <c r="A397" s="1" t="s">
        <v>1028</v>
      </c>
      <c r="B397" s="1" t="s">
        <v>527</v>
      </c>
      <c r="C397" s="1" t="s">
        <v>104</v>
      </c>
      <c r="D397" s="1" t="str">
        <f>IF(MOD(MID(pesele__27[[#This Row],[PESEL]], 10, 1), 2) = 0, "k", "m")</f>
        <v>m</v>
      </c>
      <c r="E397" s="1" t="str">
        <f>CONCATENATE(pesele__27[[#This Row],[Nazwisko]],pesele__27[[#This Row],[Imie]])</f>
        <v>PorydzajJakub</v>
      </c>
      <c r="F397" s="1">
        <f>COUNTIF($E$2:$E$495, pesele__27[[#This Row],[nazwisko i imie]])</f>
        <v>1</v>
      </c>
    </row>
    <row r="398" spans="1:6" hidden="1" x14ac:dyDescent="0.35">
      <c r="A398" s="1" t="s">
        <v>1029</v>
      </c>
      <c r="B398" s="1" t="s">
        <v>528</v>
      </c>
      <c r="C398" s="1" t="s">
        <v>193</v>
      </c>
      <c r="D398" s="1" t="str">
        <f>IF(MOD(MID(pesele__27[[#This Row],[PESEL]], 10, 1), 2) = 0, "k", "m")</f>
        <v>k</v>
      </c>
      <c r="E398" s="1" t="str">
        <f>CONCATENATE(pesele__27[[#This Row],[Nazwisko]],pesele__27[[#This Row],[Imie]])</f>
        <v>SachseJulia</v>
      </c>
      <c r="F398" s="1">
        <f>COUNTIF($E$2:$E$495, pesele__27[[#This Row],[nazwisko i imie]])</f>
        <v>1</v>
      </c>
    </row>
    <row r="399" spans="1:6" hidden="1" x14ac:dyDescent="0.35">
      <c r="A399" s="1" t="s">
        <v>1030</v>
      </c>
      <c r="B399" s="1" t="s">
        <v>529</v>
      </c>
      <c r="C399" s="1" t="s">
        <v>162</v>
      </c>
      <c r="D399" s="1" t="str">
        <f>IF(MOD(MID(pesele__27[[#This Row],[PESEL]], 10, 1), 2) = 0, "k", "m")</f>
        <v>m</v>
      </c>
      <c r="E399" s="1" t="str">
        <f>CONCATENATE(pesele__27[[#This Row],[Nazwisko]],pesele__27[[#This Row],[Imie]])</f>
        <v>SpanowskiFilip</v>
      </c>
      <c r="F399" s="1">
        <f>COUNTIF($E$2:$E$495, pesele__27[[#This Row],[nazwisko i imie]])</f>
        <v>1</v>
      </c>
    </row>
    <row r="400" spans="1:6" hidden="1" x14ac:dyDescent="0.35">
      <c r="A400" s="1" t="s">
        <v>1031</v>
      </c>
      <c r="B400" s="1" t="s">
        <v>530</v>
      </c>
      <c r="C400" s="1" t="s">
        <v>26</v>
      </c>
      <c r="D400" s="1" t="str">
        <f>IF(MOD(MID(pesele__27[[#This Row],[PESEL]], 10, 1), 2) = 0, "k", "m")</f>
        <v>m</v>
      </c>
      <c r="E400" s="1" t="str">
        <f>CONCATENATE(pesele__27[[#This Row],[Nazwisko]],pesele__27[[#This Row],[Imie]])</f>
        <v>MacholMaciej</v>
      </c>
      <c r="F400" s="1">
        <f>COUNTIF($E$2:$E$495, pesele__27[[#This Row],[nazwisko i imie]])</f>
        <v>1</v>
      </c>
    </row>
    <row r="401" spans="1:6" hidden="1" x14ac:dyDescent="0.35">
      <c r="A401" s="1" t="s">
        <v>1032</v>
      </c>
      <c r="B401" s="1" t="s">
        <v>531</v>
      </c>
      <c r="C401" s="1" t="s">
        <v>294</v>
      </c>
      <c r="D401" s="1" t="str">
        <f>IF(MOD(MID(pesele__27[[#This Row],[PESEL]], 10, 1), 2) = 0, "k", "m")</f>
        <v>m</v>
      </c>
      <c r="E401" s="1" t="str">
        <f>CONCATENATE(pesele__27[[#This Row],[Nazwisko]],pesele__27[[#This Row],[Imie]])</f>
        <v>ZmurkoAdam</v>
      </c>
      <c r="F401" s="1">
        <f>COUNTIF($E$2:$E$495, pesele__27[[#This Row],[nazwisko i imie]])</f>
        <v>1</v>
      </c>
    </row>
    <row r="402" spans="1:6" hidden="1" x14ac:dyDescent="0.35">
      <c r="A402" s="1" t="s">
        <v>1033</v>
      </c>
      <c r="B402" s="1" t="s">
        <v>532</v>
      </c>
      <c r="C402" s="1" t="s">
        <v>104</v>
      </c>
      <c r="D402" s="1" t="str">
        <f>IF(MOD(MID(pesele__27[[#This Row],[PESEL]], 10, 1), 2) = 0, "k", "m")</f>
        <v>m</v>
      </c>
      <c r="E402" s="1" t="str">
        <f>CONCATENATE(pesele__27[[#This Row],[Nazwisko]],pesele__27[[#This Row],[Imie]])</f>
        <v>RembiszJakub</v>
      </c>
      <c r="F402" s="1">
        <f>COUNTIF($E$2:$E$495, pesele__27[[#This Row],[nazwisko i imie]])</f>
        <v>1</v>
      </c>
    </row>
    <row r="403" spans="1:6" hidden="1" x14ac:dyDescent="0.35">
      <c r="A403" s="1" t="s">
        <v>1034</v>
      </c>
      <c r="B403" s="1" t="s">
        <v>533</v>
      </c>
      <c r="C403" s="1" t="s">
        <v>534</v>
      </c>
      <c r="D403" s="1" t="str">
        <f>IF(MOD(MID(pesele__27[[#This Row],[PESEL]], 10, 1), 2) = 0, "k", "m")</f>
        <v>m</v>
      </c>
      <c r="E403" s="1" t="str">
        <f>CONCATENATE(pesele__27[[#This Row],[Nazwisko]],pesele__27[[#This Row],[Imie]])</f>
        <v>SzmitkoDominik</v>
      </c>
      <c r="F403" s="1">
        <f>COUNTIF($E$2:$E$495, pesele__27[[#This Row],[nazwisko i imie]])</f>
        <v>1</v>
      </c>
    </row>
    <row r="404" spans="1:6" hidden="1" x14ac:dyDescent="0.35">
      <c r="A404" s="1" t="s">
        <v>1035</v>
      </c>
      <c r="B404" s="1" t="s">
        <v>535</v>
      </c>
      <c r="C404" s="1" t="s">
        <v>166</v>
      </c>
      <c r="D404" s="1" t="str">
        <f>IF(MOD(MID(pesele__27[[#This Row],[PESEL]], 10, 1), 2) = 0, "k", "m")</f>
        <v>k</v>
      </c>
      <c r="E404" s="1" t="str">
        <f>CONCATENATE(pesele__27[[#This Row],[Nazwisko]],pesele__27[[#This Row],[Imie]])</f>
        <v>JurewiczNadia</v>
      </c>
      <c r="F404" s="1">
        <f>COUNTIF($E$2:$E$495, pesele__27[[#This Row],[nazwisko i imie]])</f>
        <v>1</v>
      </c>
    </row>
    <row r="405" spans="1:6" hidden="1" x14ac:dyDescent="0.35">
      <c r="A405" s="1" t="s">
        <v>1036</v>
      </c>
      <c r="B405" s="1" t="s">
        <v>536</v>
      </c>
      <c r="C405" s="1" t="s">
        <v>294</v>
      </c>
      <c r="D405" s="1" t="str">
        <f>IF(MOD(MID(pesele__27[[#This Row],[PESEL]], 10, 1), 2) = 0, "k", "m")</f>
        <v>m</v>
      </c>
      <c r="E405" s="1" t="str">
        <f>CONCATENATE(pesele__27[[#This Row],[Nazwisko]],pesele__27[[#This Row],[Imie]])</f>
        <v>ZurekAdam</v>
      </c>
      <c r="F405" s="1">
        <f>COUNTIF($E$2:$E$495, pesele__27[[#This Row],[nazwisko i imie]])</f>
        <v>1</v>
      </c>
    </row>
    <row r="406" spans="1:6" hidden="1" x14ac:dyDescent="0.35">
      <c r="A406" s="1" t="s">
        <v>1037</v>
      </c>
      <c r="B406" s="1" t="s">
        <v>537</v>
      </c>
      <c r="C406" s="1" t="s">
        <v>104</v>
      </c>
      <c r="D406" s="1" t="str">
        <f>IF(MOD(MID(pesele__27[[#This Row],[PESEL]], 10, 1), 2) = 0, "k", "m")</f>
        <v>m</v>
      </c>
      <c r="E406" s="1" t="str">
        <f>CONCATENATE(pesele__27[[#This Row],[Nazwisko]],pesele__27[[#This Row],[Imie]])</f>
        <v>RęczminJakub</v>
      </c>
      <c r="F406" s="1">
        <f>COUNTIF($E$2:$E$495, pesele__27[[#This Row],[nazwisko i imie]])</f>
        <v>1</v>
      </c>
    </row>
    <row r="407" spans="1:6" hidden="1" x14ac:dyDescent="0.35">
      <c r="A407" s="1" t="s">
        <v>1038</v>
      </c>
      <c r="B407" s="1" t="s">
        <v>538</v>
      </c>
      <c r="C407" s="1" t="s">
        <v>273</v>
      </c>
      <c r="D407" s="1" t="str">
        <f>IF(MOD(MID(pesele__27[[#This Row],[PESEL]], 10, 1), 2) = 0, "k", "m")</f>
        <v>k</v>
      </c>
      <c r="E407" s="1" t="str">
        <f>CONCATENATE(pesele__27[[#This Row],[Nazwisko]],pesele__27[[#This Row],[Imie]])</f>
        <v>SteinbornHanna</v>
      </c>
      <c r="F407" s="1">
        <f>COUNTIF($E$2:$E$495, pesele__27[[#This Row],[nazwisko i imie]])</f>
        <v>1</v>
      </c>
    </row>
    <row r="408" spans="1:6" hidden="1" x14ac:dyDescent="0.35">
      <c r="A408" s="1" t="s">
        <v>1039</v>
      </c>
      <c r="B408" s="1" t="s">
        <v>539</v>
      </c>
      <c r="C408" s="1" t="s">
        <v>435</v>
      </c>
      <c r="D408" s="1" t="str">
        <f>IF(MOD(MID(pesele__27[[#This Row],[PESEL]], 10, 1), 2) = 0, "k", "m")</f>
        <v>m</v>
      </c>
      <c r="E408" s="1" t="str">
        <f>CONCATENATE(pesele__27[[#This Row],[Nazwisko]],pesele__27[[#This Row],[Imie]])</f>
        <v>SwierszczCyprian</v>
      </c>
      <c r="F408" s="1">
        <f>COUNTIF($E$2:$E$495, pesele__27[[#This Row],[nazwisko i imie]])</f>
        <v>1</v>
      </c>
    </row>
    <row r="409" spans="1:6" hidden="1" x14ac:dyDescent="0.35">
      <c r="A409" s="1" t="s">
        <v>1040</v>
      </c>
      <c r="B409" s="1" t="s">
        <v>540</v>
      </c>
      <c r="C409" s="1" t="s">
        <v>359</v>
      </c>
      <c r="D409" s="1" t="str">
        <f>IF(MOD(MID(pesele__27[[#This Row],[PESEL]], 10, 1), 2) = 0, "k", "m")</f>
        <v>k</v>
      </c>
      <c r="E409" s="1" t="str">
        <f>CONCATENATE(pesele__27[[#This Row],[Nazwisko]],pesele__27[[#This Row],[Imie]])</f>
        <v>SibigaJoanna</v>
      </c>
      <c r="F409" s="1">
        <f>COUNTIF($E$2:$E$495, pesele__27[[#This Row],[nazwisko i imie]])</f>
        <v>1</v>
      </c>
    </row>
    <row r="410" spans="1:6" hidden="1" x14ac:dyDescent="0.35">
      <c r="A410" s="1" t="s">
        <v>1041</v>
      </c>
      <c r="B410" s="1" t="s">
        <v>541</v>
      </c>
      <c r="C410" s="1" t="s">
        <v>542</v>
      </c>
      <c r="D410" s="1" t="str">
        <f>IF(MOD(MID(pesele__27[[#This Row],[PESEL]], 10, 1), 2) = 0, "k", "m")</f>
        <v>k</v>
      </c>
      <c r="E410" s="1" t="str">
        <f>CONCATENATE(pesele__27[[#This Row],[Nazwisko]],pesele__27[[#This Row],[Imie]])</f>
        <v>MakowskaLuiza</v>
      </c>
      <c r="F410" s="1">
        <f>COUNTIF($E$2:$E$495, pesele__27[[#This Row],[nazwisko i imie]])</f>
        <v>1</v>
      </c>
    </row>
    <row r="411" spans="1:6" hidden="1" x14ac:dyDescent="0.35">
      <c r="A411" s="1" t="s">
        <v>1042</v>
      </c>
      <c r="B411" s="1" t="s">
        <v>543</v>
      </c>
      <c r="C411" s="1" t="s">
        <v>48</v>
      </c>
      <c r="D411" s="1" t="str">
        <f>IF(MOD(MID(pesele__27[[#This Row],[PESEL]], 10, 1), 2) = 0, "k", "m")</f>
        <v>m</v>
      </c>
      <c r="E411" s="1" t="str">
        <f>CONCATENATE(pesele__27[[#This Row],[Nazwisko]],pesele__27[[#This Row],[Imie]])</f>
        <v>DzierzakPiotr</v>
      </c>
      <c r="F411" s="1">
        <f>COUNTIF($E$2:$E$495, pesele__27[[#This Row],[nazwisko i imie]])</f>
        <v>1</v>
      </c>
    </row>
    <row r="412" spans="1:6" hidden="1" x14ac:dyDescent="0.35">
      <c r="A412" s="1" t="s">
        <v>1043</v>
      </c>
      <c r="B412" s="1" t="s">
        <v>544</v>
      </c>
      <c r="C412" s="1" t="s">
        <v>58</v>
      </c>
      <c r="D412" s="1" t="str">
        <f>IF(MOD(MID(pesele__27[[#This Row],[PESEL]], 10, 1), 2) = 0, "k", "m")</f>
        <v>k</v>
      </c>
      <c r="E412" s="1" t="str">
        <f>CONCATENATE(pesele__27[[#This Row],[Nazwisko]],pesele__27[[#This Row],[Imie]])</f>
        <v>LemanMaja</v>
      </c>
      <c r="F412" s="1">
        <f>COUNTIF($E$2:$E$495, pesele__27[[#This Row],[nazwisko i imie]])</f>
        <v>1</v>
      </c>
    </row>
    <row r="413" spans="1:6" hidden="1" x14ac:dyDescent="0.35">
      <c r="A413" s="1" t="s">
        <v>1044</v>
      </c>
      <c r="B413" s="1" t="s">
        <v>545</v>
      </c>
      <c r="C413" s="1" t="s">
        <v>273</v>
      </c>
      <c r="D413" s="1" t="str">
        <f>IF(MOD(MID(pesele__27[[#This Row],[PESEL]], 10, 1), 2) = 0, "k", "m")</f>
        <v>k</v>
      </c>
      <c r="E413" s="1" t="str">
        <f>CONCATENATE(pesele__27[[#This Row],[Nazwisko]],pesele__27[[#This Row],[Imie]])</f>
        <v>StankiewiczHanna</v>
      </c>
      <c r="F413" s="1">
        <f>COUNTIF($E$2:$E$495, pesele__27[[#This Row],[nazwisko i imie]])</f>
        <v>1</v>
      </c>
    </row>
    <row r="414" spans="1:6" hidden="1" x14ac:dyDescent="0.35">
      <c r="A414" s="1" t="s">
        <v>1045</v>
      </c>
      <c r="B414" s="1" t="s">
        <v>129</v>
      </c>
      <c r="C414" s="1" t="s">
        <v>519</v>
      </c>
      <c r="D414" s="1" t="str">
        <f>IF(MOD(MID(pesele__27[[#This Row],[PESEL]], 10, 1), 2) = 0, "k", "m")</f>
        <v>m</v>
      </c>
      <c r="E414" s="1" t="str">
        <f>CONCATENATE(pesele__27[[#This Row],[Nazwisko]],pesele__27[[#This Row],[Imie]])</f>
        <v>WizniewskiAntoni</v>
      </c>
      <c r="F414" s="1">
        <f>COUNTIF($E$2:$E$495, pesele__27[[#This Row],[nazwisko i imie]])</f>
        <v>1</v>
      </c>
    </row>
    <row r="415" spans="1:6" hidden="1" x14ac:dyDescent="0.35">
      <c r="A415" s="1" t="s">
        <v>1046</v>
      </c>
      <c r="B415" s="1" t="s">
        <v>546</v>
      </c>
      <c r="C415" s="1" t="s">
        <v>282</v>
      </c>
      <c r="D415" s="1" t="str">
        <f>IF(MOD(MID(pesele__27[[#This Row],[PESEL]], 10, 1), 2) = 0, "k", "m")</f>
        <v>m</v>
      </c>
      <c r="E415" s="1" t="str">
        <f>CONCATENATE(pesele__27[[#This Row],[Nazwisko]],pesele__27[[#This Row],[Imie]])</f>
        <v>ZawiszaAdrian</v>
      </c>
      <c r="F415" s="1">
        <f>COUNTIF($E$2:$E$495, pesele__27[[#This Row],[nazwisko i imie]])</f>
        <v>1</v>
      </c>
    </row>
    <row r="416" spans="1:6" hidden="1" x14ac:dyDescent="0.35">
      <c r="A416" s="1" t="s">
        <v>1047</v>
      </c>
      <c r="B416" s="1" t="s">
        <v>547</v>
      </c>
      <c r="C416" s="1" t="s">
        <v>262</v>
      </c>
      <c r="D416" s="1" t="str">
        <f>IF(MOD(MID(pesele__27[[#This Row],[PESEL]], 10, 1), 2) = 0, "k", "m")</f>
        <v>k</v>
      </c>
      <c r="E416" s="1" t="str">
        <f>CONCATENATE(pesele__27[[#This Row],[Nazwisko]],pesele__27[[#This Row],[Imie]])</f>
        <v>AdamiakZofia</v>
      </c>
      <c r="F416" s="1">
        <f>COUNTIF($E$2:$E$495, pesele__27[[#This Row],[nazwisko i imie]])</f>
        <v>1</v>
      </c>
    </row>
    <row r="417" spans="1:6" hidden="1" x14ac:dyDescent="0.35">
      <c r="A417" s="1" t="s">
        <v>1048</v>
      </c>
      <c r="B417" s="1" t="s">
        <v>548</v>
      </c>
      <c r="C417" s="1" t="s">
        <v>282</v>
      </c>
      <c r="D417" s="1" t="str">
        <f>IF(MOD(MID(pesele__27[[#This Row],[PESEL]], 10, 1), 2) = 0, "k", "m")</f>
        <v>m</v>
      </c>
      <c r="E417" s="1" t="str">
        <f>CONCATENATE(pesele__27[[#This Row],[Nazwisko]],pesele__27[[#This Row],[Imie]])</f>
        <v>YuksekAdrian</v>
      </c>
      <c r="F417" s="1">
        <f>COUNTIF($E$2:$E$495, pesele__27[[#This Row],[nazwisko i imie]])</f>
        <v>1</v>
      </c>
    </row>
    <row r="418" spans="1:6" hidden="1" x14ac:dyDescent="0.35">
      <c r="A418" s="1" t="s">
        <v>1049</v>
      </c>
      <c r="B418" s="1" t="s">
        <v>549</v>
      </c>
      <c r="C418" s="1" t="s">
        <v>236</v>
      </c>
      <c r="D418" s="1" t="str">
        <f>IF(MOD(MID(pesele__27[[#This Row],[PESEL]], 10, 1), 2) = 0, "k", "m")</f>
        <v>k</v>
      </c>
      <c r="E418" s="1" t="str">
        <f>CONCATENATE(pesele__27[[#This Row],[Nazwisko]],pesele__27[[#This Row],[Imie]])</f>
        <v>PerezKarolina</v>
      </c>
      <c r="F418" s="1">
        <f>COUNTIF($E$2:$E$495, pesele__27[[#This Row],[nazwisko i imie]])</f>
        <v>1</v>
      </c>
    </row>
    <row r="419" spans="1:6" hidden="1" x14ac:dyDescent="0.35">
      <c r="A419" s="1" t="s">
        <v>1050</v>
      </c>
      <c r="B419" s="1" t="s">
        <v>550</v>
      </c>
      <c r="C419" s="1" t="s">
        <v>48</v>
      </c>
      <c r="D419" s="1" t="str">
        <f>IF(MOD(MID(pesele__27[[#This Row],[PESEL]], 10, 1), 2) = 0, "k", "m")</f>
        <v>m</v>
      </c>
      <c r="E419" s="1" t="str">
        <f>CONCATENATE(pesele__27[[#This Row],[Nazwisko]],pesele__27[[#This Row],[Imie]])</f>
        <v>DuszotaPiotr</v>
      </c>
      <c r="F419" s="1">
        <f>COUNTIF($E$2:$E$495, pesele__27[[#This Row],[nazwisko i imie]])</f>
        <v>1</v>
      </c>
    </row>
    <row r="420" spans="1:6" hidden="1" x14ac:dyDescent="0.35">
      <c r="A420" s="1" t="s">
        <v>1051</v>
      </c>
      <c r="B420" s="1" t="s">
        <v>551</v>
      </c>
      <c r="C420" s="1" t="s">
        <v>58</v>
      </c>
      <c r="D420" s="1" t="str">
        <f>IF(MOD(MID(pesele__27[[#This Row],[PESEL]], 10, 1), 2) = 0, "k", "m")</f>
        <v>k</v>
      </c>
      <c r="E420" s="1" t="str">
        <f>CONCATENATE(pesele__27[[#This Row],[Nazwisko]],pesele__27[[#This Row],[Imie]])</f>
        <v>KulkowskaMaja</v>
      </c>
      <c r="F420" s="1">
        <f>COUNTIF($E$2:$E$495, pesele__27[[#This Row],[nazwisko i imie]])</f>
        <v>1</v>
      </c>
    </row>
    <row r="421" spans="1:6" hidden="1" x14ac:dyDescent="0.35">
      <c r="A421" s="1" t="s">
        <v>1052</v>
      </c>
      <c r="B421" s="1" t="s">
        <v>552</v>
      </c>
      <c r="C421" s="1" t="s">
        <v>553</v>
      </c>
      <c r="D421" s="1" t="str">
        <f>IF(MOD(MID(pesele__27[[#This Row],[PESEL]], 10, 1), 2) = 0, "k", "m")</f>
        <v>k</v>
      </c>
      <c r="E421" s="1" t="str">
        <f>CONCATENATE(pesele__27[[#This Row],[Nazwisko]],pesele__27[[#This Row],[Imie]])</f>
        <v>ZylinskaAdelajda</v>
      </c>
      <c r="F421" s="1">
        <f>COUNTIF($E$2:$E$495, pesele__27[[#This Row],[nazwisko i imie]])</f>
        <v>1</v>
      </c>
    </row>
    <row r="422" spans="1:6" hidden="1" x14ac:dyDescent="0.35">
      <c r="A422" s="1" t="s">
        <v>1053</v>
      </c>
      <c r="B422" s="1" t="s">
        <v>107</v>
      </c>
      <c r="C422" s="1" t="s">
        <v>68</v>
      </c>
      <c r="D422" s="1" t="str">
        <f>IF(MOD(MID(pesele__27[[#This Row],[PESEL]], 10, 1), 2) = 0, "k", "m")</f>
        <v>m</v>
      </c>
      <c r="E422" s="1" t="str">
        <f>CONCATENATE(pesele__27[[#This Row],[Nazwisko]],pesele__27[[#This Row],[Imie]])</f>
        <v>NowakKacper</v>
      </c>
      <c r="F422" s="1">
        <f>COUNTIF($E$2:$E$495, pesele__27[[#This Row],[nazwisko i imie]])</f>
        <v>1</v>
      </c>
    </row>
    <row r="423" spans="1:6" hidden="1" x14ac:dyDescent="0.35">
      <c r="A423" s="1" t="s">
        <v>1054</v>
      </c>
      <c r="B423" s="1" t="s">
        <v>554</v>
      </c>
      <c r="C423" s="1" t="s">
        <v>26</v>
      </c>
      <c r="D423" s="1" t="str">
        <f>IF(MOD(MID(pesele__27[[#This Row],[PESEL]], 10, 1), 2) = 0, "k", "m")</f>
        <v>m</v>
      </c>
      <c r="E423" s="1" t="str">
        <f>CONCATENATE(pesele__27[[#This Row],[Nazwisko]],pesele__27[[#This Row],[Imie]])</f>
        <v>LyszczMaciej</v>
      </c>
      <c r="F423" s="1">
        <f>COUNTIF($E$2:$E$495, pesele__27[[#This Row],[nazwisko i imie]])</f>
        <v>1</v>
      </c>
    </row>
    <row r="424" spans="1:6" hidden="1" x14ac:dyDescent="0.35">
      <c r="A424" s="1" t="s">
        <v>1055</v>
      </c>
      <c r="B424" s="1" t="s">
        <v>555</v>
      </c>
      <c r="C424" s="1" t="s">
        <v>556</v>
      </c>
      <c r="D424" s="1" t="str">
        <f>IF(MOD(MID(pesele__27[[#This Row],[PESEL]], 10, 1), 2) = 0, "k", "m")</f>
        <v>k</v>
      </c>
      <c r="E424" s="1" t="str">
        <f>CONCATENATE(pesele__27[[#This Row],[Nazwisko]],pesele__27[[#This Row],[Imie]])</f>
        <v>ZdrojewskaAgata</v>
      </c>
      <c r="F424" s="1">
        <f>COUNTIF($E$2:$E$495, pesele__27[[#This Row],[nazwisko i imie]])</f>
        <v>1</v>
      </c>
    </row>
    <row r="425" spans="1:6" hidden="1" x14ac:dyDescent="0.35">
      <c r="A425" s="1" t="s">
        <v>1056</v>
      </c>
      <c r="B425" s="1" t="s">
        <v>557</v>
      </c>
      <c r="C425" s="1" t="s">
        <v>141</v>
      </c>
      <c r="D425" s="1" t="str">
        <f>IF(MOD(MID(pesele__27[[#This Row],[PESEL]], 10, 1), 2) = 0, "k", "m")</f>
        <v>k</v>
      </c>
      <c r="E425" s="1" t="str">
        <f>CONCATENATE(pesele__27[[#This Row],[Nazwisko]],pesele__27[[#This Row],[Imie]])</f>
        <v>EngelUrszula</v>
      </c>
      <c r="F425" s="1">
        <f>COUNTIF($E$2:$E$495, pesele__27[[#This Row],[nazwisko i imie]])</f>
        <v>1</v>
      </c>
    </row>
    <row r="426" spans="1:6" hidden="1" x14ac:dyDescent="0.35">
      <c r="A426" s="1" t="s">
        <v>1057</v>
      </c>
      <c r="B426" s="1" t="s">
        <v>558</v>
      </c>
      <c r="C426" s="1" t="s">
        <v>556</v>
      </c>
      <c r="D426" s="1" t="str">
        <f>IF(MOD(MID(pesele__27[[#This Row],[PESEL]], 10, 1), 2) = 0, "k", "m")</f>
        <v>k</v>
      </c>
      <c r="E426" s="1" t="str">
        <f>CONCATENATE(pesele__27[[#This Row],[Nazwisko]],pesele__27[[#This Row],[Imie]])</f>
        <v>ZgadzajAgata</v>
      </c>
      <c r="F426" s="1">
        <f>COUNTIF($E$2:$E$495, pesele__27[[#This Row],[nazwisko i imie]])</f>
        <v>1</v>
      </c>
    </row>
    <row r="427" spans="1:6" hidden="1" x14ac:dyDescent="0.35">
      <c r="A427" s="1" t="s">
        <v>1058</v>
      </c>
      <c r="B427" s="1" t="s">
        <v>559</v>
      </c>
      <c r="C427" s="1" t="s">
        <v>162</v>
      </c>
      <c r="D427" s="1" t="str">
        <f>IF(MOD(MID(pesele__27[[#This Row],[PESEL]], 10, 1), 2) = 0, "k", "m")</f>
        <v>m</v>
      </c>
      <c r="E427" s="1" t="str">
        <f>CONCATENATE(pesele__27[[#This Row],[Nazwisko]],pesele__27[[#This Row],[Imie]])</f>
        <v>StrackFilip</v>
      </c>
      <c r="F427" s="1">
        <f>COUNTIF($E$2:$E$495, pesele__27[[#This Row],[nazwisko i imie]])</f>
        <v>1</v>
      </c>
    </row>
    <row r="428" spans="1:6" hidden="1" x14ac:dyDescent="0.35">
      <c r="A428" s="1" t="s">
        <v>1059</v>
      </c>
      <c r="B428" s="1" t="s">
        <v>560</v>
      </c>
      <c r="C428" s="1" t="s">
        <v>193</v>
      </c>
      <c r="D428" s="1" t="str">
        <f>IF(MOD(MID(pesele__27[[#This Row],[PESEL]], 10, 1), 2) = 0, "k", "m")</f>
        <v>k</v>
      </c>
      <c r="E428" s="1" t="str">
        <f>CONCATENATE(pesele__27[[#This Row],[Nazwisko]],pesele__27[[#This Row],[Imie]])</f>
        <v>ReclawJulia</v>
      </c>
      <c r="F428" s="1">
        <f>COUNTIF($E$2:$E$495, pesele__27[[#This Row],[nazwisko i imie]])</f>
        <v>1</v>
      </c>
    </row>
    <row r="429" spans="1:6" hidden="1" x14ac:dyDescent="0.35">
      <c r="A429" s="1" t="s">
        <v>1060</v>
      </c>
      <c r="B429" s="1" t="s">
        <v>561</v>
      </c>
      <c r="C429" s="1" t="s">
        <v>257</v>
      </c>
      <c r="D429" s="1" t="str">
        <f>IF(MOD(MID(pesele__27[[#This Row],[PESEL]], 10, 1), 2) = 0, "k", "m")</f>
        <v>k</v>
      </c>
      <c r="E429" s="1" t="str">
        <f>CONCATENATE(pesele__27[[#This Row],[Nazwisko]],pesele__27[[#This Row],[Imie]])</f>
        <v>MazurkiewiczLena</v>
      </c>
      <c r="F429" s="1">
        <f>COUNTIF($E$2:$E$495, pesele__27[[#This Row],[nazwisko i imie]])</f>
        <v>1</v>
      </c>
    </row>
    <row r="430" spans="1:6" hidden="1" x14ac:dyDescent="0.35">
      <c r="A430" s="1" t="s">
        <v>1061</v>
      </c>
      <c r="B430" s="1" t="s">
        <v>136</v>
      </c>
      <c r="C430" s="1" t="s">
        <v>104</v>
      </c>
      <c r="D430" s="1" t="str">
        <f>IF(MOD(MID(pesele__27[[#This Row],[PESEL]], 10, 1), 2) = 0, "k", "m")</f>
        <v>m</v>
      </c>
      <c r="E430" s="1" t="str">
        <f>CONCATENATE(pesele__27[[#This Row],[Nazwisko]],pesele__27[[#This Row],[Imie]])</f>
        <v>PotockiJakub</v>
      </c>
      <c r="F430" s="1">
        <f>COUNTIF($E$2:$E$495, pesele__27[[#This Row],[nazwisko i imie]])</f>
        <v>1</v>
      </c>
    </row>
    <row r="431" spans="1:6" hidden="1" x14ac:dyDescent="0.35">
      <c r="A431" s="1" t="s">
        <v>1062</v>
      </c>
      <c r="B431" s="1" t="s">
        <v>562</v>
      </c>
      <c r="C431" s="1" t="s">
        <v>338</v>
      </c>
      <c r="D431" s="1" t="str">
        <f>IF(MOD(MID(pesele__27[[#This Row],[PESEL]], 10, 1), 2) = 0, "k", "m")</f>
        <v>m</v>
      </c>
      <c r="E431" s="1" t="str">
        <f>CONCATENATE(pesele__27[[#This Row],[Nazwisko]],pesele__27[[#This Row],[Imie]])</f>
        <v>FurmaniakPawel</v>
      </c>
      <c r="F431" s="1">
        <f>COUNTIF($E$2:$E$495, pesele__27[[#This Row],[nazwisko i imie]])</f>
        <v>1</v>
      </c>
    </row>
    <row r="432" spans="1:6" hidden="1" x14ac:dyDescent="0.35">
      <c r="A432" s="1" t="s">
        <v>1063</v>
      </c>
      <c r="B432" s="1" t="s">
        <v>563</v>
      </c>
      <c r="C432" s="1" t="s">
        <v>257</v>
      </c>
      <c r="D432" s="1" t="str">
        <f>IF(MOD(MID(pesele__27[[#This Row],[PESEL]], 10, 1), 2) = 0, "k", "m")</f>
        <v>k</v>
      </c>
      <c r="E432" s="1" t="str">
        <f>CONCATENATE(pesele__27[[#This Row],[Nazwisko]],pesele__27[[#This Row],[Imie]])</f>
        <v>MarzecLena</v>
      </c>
      <c r="F432" s="1">
        <f>COUNTIF($E$2:$E$495, pesele__27[[#This Row],[nazwisko i imie]])</f>
        <v>1</v>
      </c>
    </row>
    <row r="433" spans="1:6" hidden="1" x14ac:dyDescent="0.35">
      <c r="A433" s="1" t="s">
        <v>1064</v>
      </c>
      <c r="B433" s="1" t="s">
        <v>564</v>
      </c>
      <c r="C433" s="1" t="s">
        <v>19</v>
      </c>
      <c r="D433" s="1" t="str">
        <f>IF(MOD(MID(pesele__27[[#This Row],[PESEL]], 10, 1), 2) = 0, "k", "m")</f>
        <v>m</v>
      </c>
      <c r="E433" s="1" t="str">
        <f>CONCATENATE(pesele__27[[#This Row],[Nazwisko]],pesele__27[[#This Row],[Imie]])</f>
        <v>TomaszewskiBruno</v>
      </c>
      <c r="F433" s="1">
        <f>COUNTIF($E$2:$E$495, pesele__27[[#This Row],[nazwisko i imie]])</f>
        <v>1</v>
      </c>
    </row>
    <row r="434" spans="1:6" hidden="1" x14ac:dyDescent="0.35">
      <c r="A434" s="1" t="s">
        <v>1065</v>
      </c>
      <c r="B434" s="1" t="s">
        <v>565</v>
      </c>
      <c r="C434" s="1" t="s">
        <v>162</v>
      </c>
      <c r="D434" s="1" t="str">
        <f>IF(MOD(MID(pesele__27[[#This Row],[PESEL]], 10, 1), 2) = 0, "k", "m")</f>
        <v>m</v>
      </c>
      <c r="E434" s="1" t="str">
        <f>CONCATENATE(pesele__27[[#This Row],[Nazwisko]],pesele__27[[#This Row],[Imie]])</f>
        <v>StrupiechowskiFilip</v>
      </c>
      <c r="F434" s="1">
        <f>COUNTIF($E$2:$E$495, pesele__27[[#This Row],[nazwisko i imie]])</f>
        <v>1</v>
      </c>
    </row>
    <row r="435" spans="1:6" hidden="1" x14ac:dyDescent="0.35">
      <c r="A435" s="1" t="s">
        <v>1066</v>
      </c>
      <c r="B435" s="1" t="s">
        <v>566</v>
      </c>
      <c r="C435" s="1" t="s">
        <v>178</v>
      </c>
      <c r="D435" s="1" t="str">
        <f>IF(MOD(MID(pesele__27[[#This Row],[PESEL]], 10, 1), 2) = 0, "k", "m")</f>
        <v>k</v>
      </c>
      <c r="E435" s="1" t="str">
        <f>CONCATENATE(pesele__27[[#This Row],[Nazwisko]],pesele__27[[#This Row],[Imie]])</f>
        <v>SzczepanskaEmilia</v>
      </c>
      <c r="F435" s="1">
        <f>COUNTIF($E$2:$E$495, pesele__27[[#This Row],[nazwisko i imie]])</f>
        <v>1</v>
      </c>
    </row>
    <row r="436" spans="1:6" hidden="1" x14ac:dyDescent="0.35">
      <c r="A436" s="1" t="s">
        <v>1067</v>
      </c>
      <c r="B436" s="1" t="s">
        <v>567</v>
      </c>
      <c r="C436" s="1" t="s">
        <v>568</v>
      </c>
      <c r="D436" s="1" t="str">
        <f>IF(MOD(MID(pesele__27[[#This Row],[PESEL]], 10, 1), 2) = 0, "k", "m")</f>
        <v>k</v>
      </c>
      <c r="E436" s="1" t="str">
        <f>CONCATENATE(pesele__27[[#This Row],[Nazwisko]],pesele__27[[#This Row],[Imie]])</f>
        <v>WamkaAnastazja</v>
      </c>
      <c r="F436" s="1">
        <f>COUNTIF($E$2:$E$495, pesele__27[[#This Row],[nazwisko i imie]])</f>
        <v>1</v>
      </c>
    </row>
    <row r="437" spans="1:6" hidden="1" x14ac:dyDescent="0.35">
      <c r="A437" s="1" t="s">
        <v>1068</v>
      </c>
      <c r="B437" s="1" t="s">
        <v>569</v>
      </c>
      <c r="C437" s="1" t="s">
        <v>162</v>
      </c>
      <c r="D437" s="1" t="str">
        <f>IF(MOD(MID(pesele__27[[#This Row],[PESEL]], 10, 1), 2) = 0, "k", "m")</f>
        <v>m</v>
      </c>
      <c r="E437" s="1" t="str">
        <f>CONCATENATE(pesele__27[[#This Row],[Nazwisko]],pesele__27[[#This Row],[Imie]])</f>
        <v>SpychalaFilip</v>
      </c>
      <c r="F437" s="1">
        <f>COUNTIF($E$2:$E$495, pesele__27[[#This Row],[nazwisko i imie]])</f>
        <v>1</v>
      </c>
    </row>
    <row r="438" spans="1:6" hidden="1" x14ac:dyDescent="0.35">
      <c r="A438" s="1" t="s">
        <v>1069</v>
      </c>
      <c r="B438" s="1" t="s">
        <v>570</v>
      </c>
      <c r="C438" s="1" t="s">
        <v>164</v>
      </c>
      <c r="D438" s="1" t="str">
        <f>IF(MOD(MID(pesele__27[[#This Row],[PESEL]], 10, 1), 2) = 0, "k", "m")</f>
        <v>k</v>
      </c>
      <c r="E438" s="1" t="str">
        <f>CONCATENATE(pesele__27[[#This Row],[Nazwisko]],pesele__27[[#This Row],[Imie]])</f>
        <v>BialkowskaKamila</v>
      </c>
      <c r="F438" s="1">
        <f>COUNTIF($E$2:$E$495, pesele__27[[#This Row],[nazwisko i imie]])</f>
        <v>1</v>
      </c>
    </row>
    <row r="439" spans="1:6" hidden="1" x14ac:dyDescent="0.35">
      <c r="A439" s="1" t="s">
        <v>1070</v>
      </c>
      <c r="B439" s="1" t="s">
        <v>571</v>
      </c>
      <c r="C439" s="1" t="s">
        <v>572</v>
      </c>
      <c r="D439" s="1" t="str">
        <f>IF(MOD(MID(pesele__27[[#This Row],[PESEL]], 10, 1), 2) = 0, "k", "m")</f>
        <v>k</v>
      </c>
      <c r="E439" s="1" t="str">
        <f>CONCATENATE(pesele__27[[#This Row],[Nazwisko]],pesele__27[[#This Row],[Imie]])</f>
        <v>BskArleta</v>
      </c>
      <c r="F439" s="1">
        <f>COUNTIF($E$2:$E$495, pesele__27[[#This Row],[nazwisko i imie]])</f>
        <v>1</v>
      </c>
    </row>
    <row r="440" spans="1:6" hidden="1" x14ac:dyDescent="0.35">
      <c r="A440" s="1" t="s">
        <v>1071</v>
      </c>
      <c r="B440" s="1" t="s">
        <v>573</v>
      </c>
      <c r="C440" s="1" t="s">
        <v>72</v>
      </c>
      <c r="D440" s="1" t="str">
        <f>IF(MOD(MID(pesele__27[[#This Row],[PESEL]], 10, 1), 2) = 0, "k", "m")</f>
        <v>k</v>
      </c>
      <c r="E440" s="1" t="str">
        <f>CONCATENATE(pesele__27[[#This Row],[Nazwisko]],pesele__27[[#This Row],[Imie]])</f>
        <v>WojciechowskaAlicja</v>
      </c>
      <c r="F440" s="1">
        <f>COUNTIF($E$2:$E$495, pesele__27[[#This Row],[nazwisko i imie]])</f>
        <v>1</v>
      </c>
    </row>
    <row r="441" spans="1:6" hidden="1" x14ac:dyDescent="0.35">
      <c r="A441" s="1" t="s">
        <v>1072</v>
      </c>
      <c r="B441" s="1" t="s">
        <v>574</v>
      </c>
      <c r="C441" s="1" t="s">
        <v>534</v>
      </c>
      <c r="D441" s="1" t="str">
        <f>IF(MOD(MID(pesele__27[[#This Row],[PESEL]], 10, 1), 2) = 0, "k", "m")</f>
        <v>m</v>
      </c>
      <c r="E441" s="1" t="str">
        <f>CONCATENATE(pesele__27[[#This Row],[Nazwisko]],pesele__27[[#This Row],[Imie]])</f>
        <v>SzczuckiDominik</v>
      </c>
      <c r="F441" s="1">
        <f>COUNTIF($E$2:$E$495, pesele__27[[#This Row],[nazwisko i imie]])</f>
        <v>1</v>
      </c>
    </row>
    <row r="442" spans="1:6" hidden="1" x14ac:dyDescent="0.35">
      <c r="A442" s="1" t="s">
        <v>1073</v>
      </c>
      <c r="B442" s="1" t="s">
        <v>575</v>
      </c>
      <c r="C442" s="1" t="s">
        <v>576</v>
      </c>
      <c r="D442" s="1" t="str">
        <f>IF(MOD(MID(pesele__27[[#This Row],[PESEL]], 10, 1), 2) = 0, "k", "m")</f>
        <v>k</v>
      </c>
      <c r="E442" s="1" t="str">
        <f>CONCATENATE(pesele__27[[#This Row],[Nazwisko]],pesele__27[[#This Row],[Imie]])</f>
        <v>HelinskaInes</v>
      </c>
      <c r="F442" s="1">
        <f>COUNTIF($E$2:$E$495, pesele__27[[#This Row],[nazwisko i imie]])</f>
        <v>1</v>
      </c>
    </row>
    <row r="443" spans="1:6" hidden="1" x14ac:dyDescent="0.35">
      <c r="A443" s="1" t="s">
        <v>1074</v>
      </c>
      <c r="B443" s="1" t="s">
        <v>577</v>
      </c>
      <c r="C443" s="1" t="s">
        <v>578</v>
      </c>
      <c r="D443" s="1" t="str">
        <f>IF(MOD(MID(pesele__27[[#This Row],[PESEL]], 10, 1), 2) = 0, "k", "m")</f>
        <v>k</v>
      </c>
      <c r="E443" s="1" t="str">
        <f>CONCATENATE(pesele__27[[#This Row],[Nazwisko]],pesele__27[[#This Row],[Imie]])</f>
        <v>FelisiakDoris</v>
      </c>
      <c r="F443" s="1">
        <f>COUNTIF($E$2:$E$495, pesele__27[[#This Row],[nazwisko i imie]])</f>
        <v>1</v>
      </c>
    </row>
    <row r="444" spans="1:6" hidden="1" x14ac:dyDescent="0.35">
      <c r="A444" s="1" t="s">
        <v>1075</v>
      </c>
      <c r="B444" s="1" t="s">
        <v>579</v>
      </c>
      <c r="C444" s="1" t="s">
        <v>257</v>
      </c>
      <c r="D444" s="1" t="str">
        <f>IF(MOD(MID(pesele__27[[#This Row],[PESEL]], 10, 1), 2) = 0, "k", "m")</f>
        <v>k</v>
      </c>
      <c r="E444" s="1" t="str">
        <f>CONCATENATE(pesele__27[[#This Row],[Nazwisko]],pesele__27[[#This Row],[Imie]])</f>
        <v>MrozikLena</v>
      </c>
      <c r="F444" s="1">
        <f>COUNTIF($E$2:$E$495, pesele__27[[#This Row],[nazwisko i imie]])</f>
        <v>1</v>
      </c>
    </row>
    <row r="445" spans="1:6" hidden="1" x14ac:dyDescent="0.35">
      <c r="A445" s="1" t="s">
        <v>1076</v>
      </c>
      <c r="B445" s="1" t="s">
        <v>580</v>
      </c>
      <c r="C445" s="1" t="s">
        <v>104</v>
      </c>
      <c r="D445" s="1" t="str">
        <f>IF(MOD(MID(pesele__27[[#This Row],[PESEL]], 10, 1), 2) = 0, "k", "m")</f>
        <v>m</v>
      </c>
      <c r="E445" s="1" t="str">
        <f>CONCATENATE(pesele__27[[#This Row],[Nazwisko]],pesele__27[[#This Row],[Imie]])</f>
        <v>RembiewskiJakub</v>
      </c>
      <c r="F445" s="1">
        <f>COUNTIF($E$2:$E$495, pesele__27[[#This Row],[nazwisko i imie]])</f>
        <v>1</v>
      </c>
    </row>
    <row r="446" spans="1:6" hidden="1" x14ac:dyDescent="0.35">
      <c r="A446" s="1" t="s">
        <v>1077</v>
      </c>
      <c r="B446" s="1" t="s">
        <v>581</v>
      </c>
      <c r="C446" s="1" t="s">
        <v>172</v>
      </c>
      <c r="D446" s="1" t="str">
        <f>IF(MOD(MID(pesele__27[[#This Row],[PESEL]], 10, 1), 2) = 0, "k", "m")</f>
        <v>k</v>
      </c>
      <c r="E446" s="1" t="str">
        <f>CONCATENATE(pesele__27[[#This Row],[Nazwisko]],pesele__27[[#This Row],[Imie]])</f>
        <v>KleinMichalina</v>
      </c>
      <c r="F446" s="1">
        <f>COUNTIF($E$2:$E$495, pesele__27[[#This Row],[nazwisko i imie]])</f>
        <v>1</v>
      </c>
    </row>
    <row r="447" spans="1:6" hidden="1" x14ac:dyDescent="0.35">
      <c r="A447" s="1" t="s">
        <v>1078</v>
      </c>
      <c r="B447" s="1" t="s">
        <v>582</v>
      </c>
      <c r="C447" s="1" t="s">
        <v>14</v>
      </c>
      <c r="D447" s="1" t="str">
        <f>IF(MOD(MID(pesele__27[[#This Row],[PESEL]], 10, 1), 2) = 0, "k", "m")</f>
        <v>m</v>
      </c>
      <c r="E447" s="1" t="str">
        <f>CONCATENATE(pesele__27[[#This Row],[Nazwisko]],pesele__27[[#This Row],[Imie]])</f>
        <v>GeszczynskiPatryk</v>
      </c>
      <c r="F447" s="1">
        <f>COUNTIF($E$2:$E$495, pesele__27[[#This Row],[nazwisko i imie]])</f>
        <v>1</v>
      </c>
    </row>
    <row r="448" spans="1:6" hidden="1" x14ac:dyDescent="0.35">
      <c r="A448" s="1" t="s">
        <v>1079</v>
      </c>
      <c r="B448" s="1" t="s">
        <v>583</v>
      </c>
      <c r="C448" s="1" t="s">
        <v>584</v>
      </c>
      <c r="D448" s="1" t="str">
        <f>IF(MOD(MID(pesele__27[[#This Row],[PESEL]], 10, 1), 2) = 0, "k", "m")</f>
        <v>k</v>
      </c>
      <c r="E448" s="1" t="str">
        <f>CONCATENATE(pesele__27[[#This Row],[Nazwisko]],pesele__27[[#This Row],[Imie]])</f>
        <v>FrankowskaRoksana</v>
      </c>
      <c r="F448" s="1">
        <f>COUNTIF($E$2:$E$495, pesele__27[[#This Row],[nazwisko i imie]])</f>
        <v>1</v>
      </c>
    </row>
    <row r="449" spans="1:6" hidden="1" x14ac:dyDescent="0.35">
      <c r="A449" s="1" t="s">
        <v>1080</v>
      </c>
      <c r="B449" s="1" t="s">
        <v>585</v>
      </c>
      <c r="C449" s="1" t="s">
        <v>166</v>
      </c>
      <c r="D449" s="1" t="str">
        <f>IF(MOD(MID(pesele__27[[#This Row],[PESEL]], 10, 1), 2) = 0, "k", "m")</f>
        <v>k</v>
      </c>
      <c r="E449" s="1" t="str">
        <f>CONCATENATE(pesele__27[[#This Row],[Nazwisko]],pesele__27[[#This Row],[Imie]])</f>
        <v>JurczykNadia</v>
      </c>
      <c r="F449" s="1">
        <f>COUNTIF($E$2:$E$495, pesele__27[[#This Row],[nazwisko i imie]])</f>
        <v>1</v>
      </c>
    </row>
    <row r="450" spans="1:6" hidden="1" x14ac:dyDescent="0.35">
      <c r="A450" s="1" t="s">
        <v>1081</v>
      </c>
      <c r="B450" s="1" t="s">
        <v>570</v>
      </c>
      <c r="C450" s="1" t="s">
        <v>253</v>
      </c>
      <c r="D450" s="1" t="str">
        <f>IF(MOD(MID(pesele__27[[#This Row],[PESEL]], 10, 1), 2) = 0, "k", "m")</f>
        <v>k</v>
      </c>
      <c r="E450" s="1" t="str">
        <f>CONCATENATE(pesele__27[[#This Row],[Nazwisko]],pesele__27[[#This Row],[Imie]])</f>
        <v>BialkowskaKatarzyna</v>
      </c>
      <c r="F450" s="1">
        <f>COUNTIF($E$2:$E$495, pesele__27[[#This Row],[nazwisko i imie]])</f>
        <v>1</v>
      </c>
    </row>
    <row r="451" spans="1:6" hidden="1" x14ac:dyDescent="0.35">
      <c r="A451" s="1" t="s">
        <v>1082</v>
      </c>
      <c r="B451" s="1" t="s">
        <v>586</v>
      </c>
      <c r="C451" s="1" t="s">
        <v>134</v>
      </c>
      <c r="D451" s="1" t="str">
        <f>IF(MOD(MID(pesele__27[[#This Row],[PESEL]], 10, 1), 2) = 0, "k", "m")</f>
        <v>k</v>
      </c>
      <c r="E451" s="1" t="str">
        <f>CONCATENATE(pesele__27[[#This Row],[Nazwisko]],pesele__27[[#This Row],[Imie]])</f>
        <v>KolodziejczykMarta</v>
      </c>
      <c r="F451" s="1">
        <f>COUNTIF($E$2:$E$495, pesele__27[[#This Row],[nazwisko i imie]])</f>
        <v>1</v>
      </c>
    </row>
    <row r="452" spans="1:6" hidden="1" x14ac:dyDescent="0.35">
      <c r="A452" s="1" t="s">
        <v>1083</v>
      </c>
      <c r="B452" s="1" t="s">
        <v>587</v>
      </c>
      <c r="C452" s="1" t="s">
        <v>588</v>
      </c>
      <c r="D452" s="1" t="str">
        <f>IF(MOD(MID(pesele__27[[#This Row],[PESEL]], 10, 1), 2) = 0, "k", "m")</f>
        <v>k</v>
      </c>
      <c r="E452" s="1" t="str">
        <f>CONCATENATE(pesele__27[[#This Row],[Nazwisko]],pesele__27[[#This Row],[Imie]])</f>
        <v>ProcinskaJulianna</v>
      </c>
      <c r="F452" s="1">
        <f>COUNTIF($E$2:$E$495, pesele__27[[#This Row],[nazwisko i imie]])</f>
        <v>1</v>
      </c>
    </row>
    <row r="453" spans="1:6" hidden="1" x14ac:dyDescent="0.35">
      <c r="A453" s="1" t="s">
        <v>1084</v>
      </c>
      <c r="B453" s="1" t="s">
        <v>589</v>
      </c>
      <c r="C453" s="1" t="s">
        <v>145</v>
      </c>
      <c r="D453" s="1" t="str">
        <f>IF(MOD(MID(pesele__27[[#This Row],[PESEL]], 10, 1), 2) = 0, "k", "m")</f>
        <v>k</v>
      </c>
      <c r="E453" s="1" t="str">
        <f>CONCATENATE(pesele__27[[#This Row],[Nazwisko]],pesele__27[[#This Row],[Imie]])</f>
        <v>CiesielskaWiktoria</v>
      </c>
      <c r="F453" s="1">
        <f>COUNTIF($E$2:$E$495, pesele__27[[#This Row],[nazwisko i imie]])</f>
        <v>1</v>
      </c>
    </row>
    <row r="454" spans="1:6" hidden="1" x14ac:dyDescent="0.35">
      <c r="A454" s="1" t="s">
        <v>1085</v>
      </c>
      <c r="B454" s="1" t="s">
        <v>590</v>
      </c>
      <c r="C454" s="1" t="s">
        <v>58</v>
      </c>
      <c r="D454" s="1" t="str">
        <f>IF(MOD(MID(pesele__27[[#This Row],[PESEL]], 10, 1), 2) = 0, "k", "m")</f>
        <v>k</v>
      </c>
      <c r="E454" s="1" t="str">
        <f>CONCATENATE(pesele__27[[#This Row],[Nazwisko]],pesele__27[[#This Row],[Imie]])</f>
        <v>LangeMaja</v>
      </c>
      <c r="F454" s="1">
        <f>COUNTIF($E$2:$E$495, pesele__27[[#This Row],[nazwisko i imie]])</f>
        <v>1</v>
      </c>
    </row>
    <row r="455" spans="1:6" hidden="1" x14ac:dyDescent="0.35">
      <c r="A455" s="1" t="s">
        <v>1086</v>
      </c>
      <c r="B455" s="1" t="s">
        <v>591</v>
      </c>
      <c r="C455" s="1" t="s">
        <v>592</v>
      </c>
      <c r="D455" s="1" t="str">
        <f>IF(MOD(MID(pesele__27[[#This Row],[PESEL]], 10, 1), 2) = 0, "k", "m")</f>
        <v>m</v>
      </c>
      <c r="E455" s="1" t="str">
        <f>CONCATENATE(pesele__27[[#This Row],[Nazwisko]],pesele__27[[#This Row],[Imie]])</f>
        <v>KulakowskiMarcjusz</v>
      </c>
      <c r="F455" s="1">
        <f>COUNTIF($E$2:$E$495, pesele__27[[#This Row],[nazwisko i imie]])</f>
        <v>1</v>
      </c>
    </row>
    <row r="456" spans="1:6" hidden="1" x14ac:dyDescent="0.35">
      <c r="A456" s="1" t="s">
        <v>1087</v>
      </c>
      <c r="B456" s="1" t="s">
        <v>593</v>
      </c>
      <c r="C456" s="1" t="s">
        <v>54</v>
      </c>
      <c r="D456" s="1" t="str">
        <f>IF(MOD(MID(pesele__27[[#This Row],[PESEL]], 10, 1), 2) = 0, "k", "m")</f>
        <v>k</v>
      </c>
      <c r="E456" s="1" t="str">
        <f>CONCATENATE(pesele__27[[#This Row],[Nazwisko]],pesele__27[[#This Row],[Imie]])</f>
        <v>KluziakMatylda</v>
      </c>
      <c r="F456" s="1">
        <f>COUNTIF($E$2:$E$495, pesele__27[[#This Row],[nazwisko i imie]])</f>
        <v>1</v>
      </c>
    </row>
    <row r="457" spans="1:6" hidden="1" x14ac:dyDescent="0.35">
      <c r="A457" s="1" t="s">
        <v>1088</v>
      </c>
      <c r="B457" s="1" t="s">
        <v>594</v>
      </c>
      <c r="C457" s="1" t="s">
        <v>121</v>
      </c>
      <c r="D457" s="1" t="str">
        <f>IF(MOD(MID(pesele__27[[#This Row],[PESEL]], 10, 1), 2) = 0, "k", "m")</f>
        <v>k</v>
      </c>
      <c r="E457" s="1" t="str">
        <f>CONCATENATE(pesele__27[[#This Row],[Nazwisko]],pesele__27[[#This Row],[Imie]])</f>
        <v>TrzebiatowskaAnna</v>
      </c>
      <c r="F457" s="1">
        <f>COUNTIF($E$2:$E$495, pesele__27[[#This Row],[nazwisko i imie]])</f>
        <v>1</v>
      </c>
    </row>
    <row r="458" spans="1:6" hidden="1" x14ac:dyDescent="0.35">
      <c r="A458" s="1" t="s">
        <v>1089</v>
      </c>
      <c r="B458" s="1" t="s">
        <v>595</v>
      </c>
      <c r="C458" s="1" t="s">
        <v>121</v>
      </c>
      <c r="D458" s="1" t="str">
        <f>IF(MOD(MID(pesele__27[[#This Row],[PESEL]], 10, 1), 2) = 0, "k", "m")</f>
        <v>k</v>
      </c>
      <c r="E458" s="1" t="str">
        <f>CONCATENATE(pesele__27[[#This Row],[Nazwisko]],pesele__27[[#This Row],[Imie]])</f>
        <v>TomaszewskaAnna</v>
      </c>
      <c r="F458" s="1">
        <f>COUNTIF($E$2:$E$495, pesele__27[[#This Row],[nazwisko i imie]])</f>
        <v>1</v>
      </c>
    </row>
    <row r="459" spans="1:6" hidden="1" x14ac:dyDescent="0.35">
      <c r="A459" s="1" t="s">
        <v>1090</v>
      </c>
      <c r="B459" s="1" t="s">
        <v>596</v>
      </c>
      <c r="C459" s="1" t="s">
        <v>104</v>
      </c>
      <c r="D459" s="1" t="str">
        <f>IF(MOD(MID(pesele__27[[#This Row],[PESEL]], 10, 1), 2) = 0, "k", "m")</f>
        <v>m</v>
      </c>
      <c r="E459" s="1" t="str">
        <f>CONCATENATE(pesele__27[[#This Row],[Nazwisko]],pesele__27[[#This Row],[Imie]])</f>
        <v>PrzytulaJakub</v>
      </c>
      <c r="F459" s="1">
        <f>COUNTIF($E$2:$E$495, pesele__27[[#This Row],[nazwisko i imie]])</f>
        <v>1</v>
      </c>
    </row>
    <row r="460" spans="1:6" hidden="1" x14ac:dyDescent="0.35">
      <c r="A460" s="1" t="s">
        <v>1091</v>
      </c>
      <c r="B460" s="1" t="s">
        <v>597</v>
      </c>
      <c r="C460" s="1" t="s">
        <v>46</v>
      </c>
      <c r="D460" s="1" t="str">
        <f>IF(MOD(MID(pesele__27[[#This Row],[PESEL]], 10, 1), 2) = 0, "k", "m")</f>
        <v>k</v>
      </c>
      <c r="E460" s="1" t="str">
        <f>CONCATENATE(pesele__27[[#This Row],[Nazwisko]],pesele__27[[#This Row],[Imie]])</f>
        <v>GrzedzielskaNina</v>
      </c>
      <c r="F460" s="1">
        <f>COUNTIF($E$2:$E$495, pesele__27[[#This Row],[nazwisko i imie]])</f>
        <v>1</v>
      </c>
    </row>
    <row r="461" spans="1:6" hidden="1" x14ac:dyDescent="0.35">
      <c r="A461" s="1" t="s">
        <v>1092</v>
      </c>
      <c r="B461" s="1" t="s">
        <v>598</v>
      </c>
      <c r="C461" s="1" t="s">
        <v>139</v>
      </c>
      <c r="D461" s="1" t="str">
        <f>IF(MOD(MID(pesele__27[[#This Row],[PESEL]], 10, 1), 2) = 0, "k", "m")</f>
        <v>m</v>
      </c>
      <c r="E461" s="1" t="str">
        <f>CONCATENATE(pesele__27[[#This Row],[Nazwisko]],pesele__27[[#This Row],[Imie]])</f>
        <v>DerekStanislaw</v>
      </c>
      <c r="F461" s="1">
        <f>COUNTIF($E$2:$E$495, pesele__27[[#This Row],[nazwisko i imie]])</f>
        <v>1</v>
      </c>
    </row>
    <row r="462" spans="1:6" hidden="1" x14ac:dyDescent="0.35">
      <c r="A462" s="1" t="s">
        <v>1093</v>
      </c>
      <c r="B462" s="1" t="s">
        <v>599</v>
      </c>
      <c r="C462" s="1" t="s">
        <v>257</v>
      </c>
      <c r="D462" s="1" t="str">
        <f>IF(MOD(MID(pesele__27[[#This Row],[PESEL]], 10, 1), 2) = 0, "k", "m")</f>
        <v>k</v>
      </c>
      <c r="E462" s="1" t="str">
        <f>CONCATENATE(pesele__27[[#This Row],[Nazwisko]],pesele__27[[#This Row],[Imie]])</f>
        <v>MiszkinLena</v>
      </c>
      <c r="F462" s="1">
        <f>COUNTIF($E$2:$E$495, pesele__27[[#This Row],[nazwisko i imie]])</f>
        <v>1</v>
      </c>
    </row>
    <row r="463" spans="1:6" hidden="1" x14ac:dyDescent="0.35">
      <c r="A463" s="1" t="s">
        <v>1094</v>
      </c>
      <c r="B463" s="1" t="s">
        <v>600</v>
      </c>
      <c r="C463" s="1" t="s">
        <v>58</v>
      </c>
      <c r="D463" s="1" t="str">
        <f>IF(MOD(MID(pesele__27[[#This Row],[PESEL]], 10, 1), 2) = 0, "k", "m")</f>
        <v>k</v>
      </c>
      <c r="E463" s="1" t="str">
        <f>CONCATENATE(pesele__27[[#This Row],[Nazwisko]],pesele__27[[#This Row],[Imie]])</f>
        <v>KwidczynskaMaja</v>
      </c>
      <c r="F463" s="1">
        <f>COUNTIF($E$2:$E$495, pesele__27[[#This Row],[nazwisko i imie]])</f>
        <v>1</v>
      </c>
    </row>
    <row r="464" spans="1:6" hidden="1" x14ac:dyDescent="0.35">
      <c r="A464" s="1" t="s">
        <v>1095</v>
      </c>
      <c r="B464" s="1" t="s">
        <v>601</v>
      </c>
      <c r="C464" s="1" t="s">
        <v>93</v>
      </c>
      <c r="D464" s="1" t="str">
        <f>IF(MOD(MID(pesele__27[[#This Row],[PESEL]], 10, 1), 2) = 0, "k", "m")</f>
        <v>k</v>
      </c>
      <c r="E464" s="1" t="str">
        <f>CONCATENATE(pesele__27[[#This Row],[Nazwisko]],pesele__27[[#This Row],[Imie]])</f>
        <v>KadoMonika</v>
      </c>
      <c r="F464" s="1">
        <f>COUNTIF($E$2:$E$495, pesele__27[[#This Row],[nazwisko i imie]])</f>
        <v>1</v>
      </c>
    </row>
    <row r="465" spans="1:6" hidden="1" x14ac:dyDescent="0.35">
      <c r="A465" s="1" t="s">
        <v>1096</v>
      </c>
      <c r="B465" s="1" t="s">
        <v>602</v>
      </c>
      <c r="C465" s="1" t="s">
        <v>90</v>
      </c>
      <c r="D465" s="1" t="str">
        <f>IF(MOD(MID(pesele__27[[#This Row],[PESEL]], 10, 1), 2) = 0, "k", "m")</f>
        <v>k</v>
      </c>
      <c r="E465" s="1" t="str">
        <f>CONCATENATE(pesele__27[[#This Row],[Nazwisko]],pesele__27[[#This Row],[Imie]])</f>
        <v>NowakowskaKornelia</v>
      </c>
      <c r="F465" s="1">
        <f>COUNTIF($E$2:$E$495, pesele__27[[#This Row],[nazwisko i imie]])</f>
        <v>1</v>
      </c>
    </row>
    <row r="466" spans="1:6" hidden="1" x14ac:dyDescent="0.35">
      <c r="A466" s="1" t="s">
        <v>1097</v>
      </c>
      <c r="B466" s="1" t="s">
        <v>603</v>
      </c>
      <c r="C466" s="1" t="s">
        <v>37</v>
      </c>
      <c r="D466" s="1" t="str">
        <f>IF(MOD(MID(pesele__27[[#This Row],[PESEL]], 10, 1), 2) = 0, "k", "m")</f>
        <v>k</v>
      </c>
      <c r="E466" s="1" t="str">
        <f>CONCATENATE(pesele__27[[#This Row],[Nazwisko]],pesele__27[[#This Row],[Imie]])</f>
        <v>WilkAmelia</v>
      </c>
      <c r="F466" s="1">
        <f>COUNTIF($E$2:$E$495, pesele__27[[#This Row],[nazwisko i imie]])</f>
        <v>1</v>
      </c>
    </row>
    <row r="467" spans="1:6" hidden="1" x14ac:dyDescent="0.35">
      <c r="A467" s="1" t="s">
        <v>1098</v>
      </c>
      <c r="B467" s="1" t="s">
        <v>604</v>
      </c>
      <c r="C467" s="1" t="s">
        <v>162</v>
      </c>
      <c r="D467" s="1" t="str">
        <f>IF(MOD(MID(pesele__27[[#This Row],[PESEL]], 10, 1), 2) = 0, "k", "m")</f>
        <v>m</v>
      </c>
      <c r="E467" s="1" t="str">
        <f>CONCATENATE(pesele__27[[#This Row],[Nazwisko]],pesele__27[[#This Row],[Imie]])</f>
        <v>StrehlkeFilip</v>
      </c>
      <c r="F467" s="1">
        <f>COUNTIF($E$2:$E$495, pesele__27[[#This Row],[nazwisko i imie]])</f>
        <v>1</v>
      </c>
    </row>
    <row r="468" spans="1:6" hidden="1" x14ac:dyDescent="0.35">
      <c r="A468" s="1" t="s">
        <v>1099</v>
      </c>
      <c r="B468" s="1" t="s">
        <v>605</v>
      </c>
      <c r="C468" s="1" t="s">
        <v>78</v>
      </c>
      <c r="D468" s="1" t="str">
        <f>IF(MOD(MID(pesele__27[[#This Row],[PESEL]], 10, 1), 2) = 0, "k", "m")</f>
        <v>m</v>
      </c>
      <c r="E468" s="1" t="str">
        <f>CONCATENATE(pesele__27[[#This Row],[Nazwisko]],pesele__27[[#This Row],[Imie]])</f>
        <v>PistekJan</v>
      </c>
      <c r="F468" s="1">
        <f>COUNTIF($E$2:$E$495, pesele__27[[#This Row],[nazwisko i imie]])</f>
        <v>1</v>
      </c>
    </row>
    <row r="469" spans="1:6" hidden="1" x14ac:dyDescent="0.35">
      <c r="A469" s="1" t="s">
        <v>1100</v>
      </c>
      <c r="B469" s="1" t="s">
        <v>606</v>
      </c>
      <c r="C469" s="1" t="s">
        <v>104</v>
      </c>
      <c r="D469" s="1" t="str">
        <f>IF(MOD(MID(pesele__27[[#This Row],[PESEL]], 10, 1), 2) = 0, "k", "m")</f>
        <v>m</v>
      </c>
      <c r="E469" s="1" t="str">
        <f>CONCATENATE(pesele__27[[#This Row],[Nazwisko]],pesele__27[[#This Row],[Imie]])</f>
        <v>RadomskiJakub</v>
      </c>
      <c r="F469" s="1">
        <f>COUNTIF($E$2:$E$495, pesele__27[[#This Row],[nazwisko i imie]])</f>
        <v>1</v>
      </c>
    </row>
    <row r="470" spans="1:6" hidden="1" x14ac:dyDescent="0.35">
      <c r="A470" s="1" t="s">
        <v>1101</v>
      </c>
      <c r="B470" s="1" t="s">
        <v>607</v>
      </c>
      <c r="C470" s="1" t="s">
        <v>78</v>
      </c>
      <c r="D470" s="1" t="str">
        <f>IF(MOD(MID(pesele__27[[#This Row],[PESEL]], 10, 1), 2) = 0, "k", "m")</f>
        <v>m</v>
      </c>
      <c r="E470" s="1" t="str">
        <f>CONCATENATE(pesele__27[[#This Row],[Nazwisko]],pesele__27[[#This Row],[Imie]])</f>
        <v>PietersonJan</v>
      </c>
      <c r="F470" s="1">
        <f>COUNTIF($E$2:$E$495, pesele__27[[#This Row],[nazwisko i imie]])</f>
        <v>1</v>
      </c>
    </row>
    <row r="471" spans="1:6" hidden="1" x14ac:dyDescent="0.35">
      <c r="A471" s="1" t="s">
        <v>1102</v>
      </c>
      <c r="B471" s="1" t="s">
        <v>79</v>
      </c>
      <c r="C471" s="1" t="s">
        <v>139</v>
      </c>
      <c r="D471" s="1" t="str">
        <f>IF(MOD(MID(pesele__27[[#This Row],[PESEL]], 10, 1), 2) = 0, "k", "m")</f>
        <v>m</v>
      </c>
      <c r="E471" s="1" t="str">
        <f>CONCATENATE(pesele__27[[#This Row],[Nazwisko]],pesele__27[[#This Row],[Imie]])</f>
        <v>DabrowskiStanislaw</v>
      </c>
      <c r="F471" s="1">
        <f>COUNTIF($E$2:$E$495, pesele__27[[#This Row],[nazwisko i imie]])</f>
        <v>1</v>
      </c>
    </row>
    <row r="472" spans="1:6" hidden="1" x14ac:dyDescent="0.35">
      <c r="A472" s="1" t="s">
        <v>1103</v>
      </c>
      <c r="B472" s="1" t="s">
        <v>608</v>
      </c>
      <c r="C472" s="1" t="s">
        <v>42</v>
      </c>
      <c r="D472" s="1" t="str">
        <f>IF(MOD(MID(pesele__27[[#This Row],[PESEL]], 10, 1), 2) = 0, "k", "m")</f>
        <v>m</v>
      </c>
      <c r="E472" s="1" t="str">
        <f>CONCATENATE(pesele__27[[#This Row],[Nazwisko]],pesele__27[[#This Row],[Imie]])</f>
        <v>BeniuszysMikolaj</v>
      </c>
      <c r="F472" s="1">
        <f>COUNTIF($E$2:$E$495, pesele__27[[#This Row],[nazwisko i imie]])</f>
        <v>1</v>
      </c>
    </row>
    <row r="473" spans="1:6" hidden="1" x14ac:dyDescent="0.35">
      <c r="A473" s="1" t="s">
        <v>1104</v>
      </c>
      <c r="B473" s="1" t="s">
        <v>609</v>
      </c>
      <c r="C473" s="1" t="s">
        <v>12</v>
      </c>
      <c r="D473" s="1" t="str">
        <f>IF(MOD(MID(pesele__27[[#This Row],[PESEL]], 10, 1), 2) = 0, "k", "m")</f>
        <v>m</v>
      </c>
      <c r="E473" s="1" t="str">
        <f>CONCATENATE(pesele__27[[#This Row],[Nazwisko]],pesele__27[[#This Row],[Imie]])</f>
        <v>KornatowskiMateusz</v>
      </c>
      <c r="F473" s="1">
        <f>COUNTIF($E$2:$E$495, pesele__27[[#This Row],[nazwisko i imie]])</f>
        <v>1</v>
      </c>
    </row>
    <row r="474" spans="1:6" hidden="1" x14ac:dyDescent="0.35">
      <c r="A474" s="1" t="s">
        <v>1105</v>
      </c>
      <c r="B474" s="1" t="s">
        <v>610</v>
      </c>
      <c r="C474" s="1" t="s">
        <v>611</v>
      </c>
      <c r="D474" s="1" t="str">
        <f>IF(MOD(MID(pesele__27[[#This Row],[PESEL]], 10, 1), 2) = 0, "k", "m")</f>
        <v>k</v>
      </c>
      <c r="E474" s="1" t="str">
        <f>CONCATENATE(pesele__27[[#This Row],[Nazwisko]],pesele__27[[#This Row],[Imie]])</f>
        <v>JackowskaNatasza</v>
      </c>
      <c r="F474" s="1">
        <f>COUNTIF($E$2:$E$495, pesele__27[[#This Row],[nazwisko i imie]])</f>
        <v>1</v>
      </c>
    </row>
    <row r="475" spans="1:6" hidden="1" x14ac:dyDescent="0.35">
      <c r="A475" s="1" t="s">
        <v>1106</v>
      </c>
      <c r="B475" s="1" t="s">
        <v>612</v>
      </c>
      <c r="C475" s="1" t="s">
        <v>262</v>
      </c>
      <c r="D475" s="1" t="str">
        <f>IF(MOD(MID(pesele__27[[#This Row],[PESEL]], 10, 1), 2) = 0, "k", "m")</f>
        <v>k</v>
      </c>
      <c r="E475" s="1" t="str">
        <f>CONCATENATE(pesele__27[[#This Row],[Nazwisko]],pesele__27[[#This Row],[Imie]])</f>
        <v>BroszkowZofia</v>
      </c>
      <c r="F475" s="1">
        <f>COUNTIF($E$2:$E$495, pesele__27[[#This Row],[nazwisko i imie]])</f>
        <v>1</v>
      </c>
    </row>
    <row r="476" spans="1:6" hidden="1" x14ac:dyDescent="0.35">
      <c r="A476" s="1" t="s">
        <v>1107</v>
      </c>
      <c r="B476" s="1" t="s">
        <v>613</v>
      </c>
      <c r="C476" s="1" t="s">
        <v>172</v>
      </c>
      <c r="D476" s="1" t="str">
        <f>IF(MOD(MID(pesele__27[[#This Row],[PESEL]], 10, 1), 2) = 0, "k", "m")</f>
        <v>k</v>
      </c>
      <c r="E476" s="1" t="str">
        <f>CONCATENATE(pesele__27[[#This Row],[Nazwisko]],pesele__27[[#This Row],[Imie]])</f>
        <v>KlebbaMichalina</v>
      </c>
      <c r="F476" s="1">
        <f>COUNTIF($E$2:$E$495, pesele__27[[#This Row],[nazwisko i imie]])</f>
        <v>1</v>
      </c>
    </row>
    <row r="477" spans="1:6" hidden="1" x14ac:dyDescent="0.35">
      <c r="A477" s="1" t="s">
        <v>1108</v>
      </c>
      <c r="B477" s="1" t="s">
        <v>614</v>
      </c>
      <c r="C477" s="1" t="s">
        <v>17</v>
      </c>
      <c r="D477" s="1" t="str">
        <f>IF(MOD(MID(pesele__27[[#This Row],[PESEL]], 10, 1), 2) = 0, "k", "m")</f>
        <v>m</v>
      </c>
      <c r="E477" s="1" t="str">
        <f>CONCATENATE(pesele__27[[#This Row],[Nazwisko]],pesele__27[[#This Row],[Imie]])</f>
        <v>CiosinskiJacek</v>
      </c>
      <c r="F477" s="1">
        <f>COUNTIF($E$2:$E$495, pesele__27[[#This Row],[nazwisko i imie]])</f>
        <v>1</v>
      </c>
    </row>
    <row r="478" spans="1:6" hidden="1" x14ac:dyDescent="0.35">
      <c r="A478" s="1" t="s">
        <v>1109</v>
      </c>
      <c r="B478" s="1" t="s">
        <v>615</v>
      </c>
      <c r="C478" s="1" t="s">
        <v>137</v>
      </c>
      <c r="D478" s="1" t="str">
        <f>IF(MOD(MID(pesele__27[[#This Row],[PESEL]], 10, 1), 2) = 0, "k", "m")</f>
        <v>m</v>
      </c>
      <c r="E478" s="1" t="str">
        <f>CONCATENATE(pesele__27[[#This Row],[Nazwisko]],pesele__27[[#This Row],[Imie]])</f>
        <v>BrydzinskiMariusz</v>
      </c>
      <c r="F478" s="1">
        <f>COUNTIF($E$2:$E$495, pesele__27[[#This Row],[nazwisko i imie]])</f>
        <v>1</v>
      </c>
    </row>
    <row r="479" spans="1:6" hidden="1" x14ac:dyDescent="0.35">
      <c r="A479" s="1" t="s">
        <v>1110</v>
      </c>
      <c r="B479" s="1" t="s">
        <v>616</v>
      </c>
      <c r="C479" s="1" t="s">
        <v>617</v>
      </c>
      <c r="D479" s="1" t="str">
        <f>IF(MOD(MID(pesele__27[[#This Row],[PESEL]], 10, 1), 2) = 0, "k", "m")</f>
        <v>m</v>
      </c>
      <c r="E479" s="1" t="str">
        <f>CONCATENATE(pesele__27[[#This Row],[Nazwisko]],pesele__27[[#This Row],[Imie]])</f>
        <v>WitkowskiAndrea</v>
      </c>
      <c r="F479" s="1">
        <f>COUNTIF($E$2:$E$495, pesele__27[[#This Row],[nazwisko i imie]])</f>
        <v>1</v>
      </c>
    </row>
    <row r="480" spans="1:6" hidden="1" x14ac:dyDescent="0.35">
      <c r="A480" s="1" t="s">
        <v>1111</v>
      </c>
      <c r="B480" s="1" t="s">
        <v>618</v>
      </c>
      <c r="C480" s="1" t="s">
        <v>104</v>
      </c>
      <c r="D480" s="1" t="str">
        <f>IF(MOD(MID(pesele__27[[#This Row],[PESEL]], 10, 1), 2) = 0, "k", "m")</f>
        <v>m</v>
      </c>
      <c r="E480" s="1" t="str">
        <f>CONCATENATE(pesele__27[[#This Row],[Nazwisko]],pesele__27[[#This Row],[Imie]])</f>
        <v>RadziszewskiJakub</v>
      </c>
      <c r="F480" s="1">
        <f>COUNTIF($E$2:$E$495, pesele__27[[#This Row],[nazwisko i imie]])</f>
        <v>1</v>
      </c>
    </row>
    <row r="481" spans="1:6" hidden="1" x14ac:dyDescent="0.35">
      <c r="A481" s="1" t="s">
        <v>1112</v>
      </c>
      <c r="B481" s="1" t="s">
        <v>619</v>
      </c>
      <c r="C481" s="1" t="s">
        <v>87</v>
      </c>
      <c r="D481" s="1" t="str">
        <f>IF(MOD(MID(pesele__27[[#This Row],[PESEL]], 10, 1), 2) = 0, "k", "m")</f>
        <v>k</v>
      </c>
      <c r="E481" s="1" t="str">
        <f>CONCATENATE(pesele__27[[#This Row],[Nazwisko]],pesele__27[[#This Row],[Imie]])</f>
        <v>KorenkiewiczMarika</v>
      </c>
      <c r="F481" s="1">
        <f>COUNTIF($E$2:$E$495, pesele__27[[#This Row],[nazwisko i imie]])</f>
        <v>1</v>
      </c>
    </row>
    <row r="482" spans="1:6" hidden="1" x14ac:dyDescent="0.35">
      <c r="A482" s="1" t="s">
        <v>1113</v>
      </c>
      <c r="B482" s="1" t="s">
        <v>620</v>
      </c>
      <c r="C482" s="1" t="s">
        <v>180</v>
      </c>
      <c r="D482" s="1" t="str">
        <f>IF(MOD(MID(pesele__27[[#This Row],[PESEL]], 10, 1), 2) = 0, "k", "m")</f>
        <v>m</v>
      </c>
      <c r="E482" s="1" t="str">
        <f>CONCATENATE(pesele__27[[#This Row],[Nazwisko]],pesele__27[[#This Row],[Imie]])</f>
        <v>SzrederDawid</v>
      </c>
      <c r="F482" s="1">
        <f>COUNTIF($E$2:$E$495, pesele__27[[#This Row],[nazwisko i imie]])</f>
        <v>1</v>
      </c>
    </row>
    <row r="483" spans="1:6" hidden="1" x14ac:dyDescent="0.35">
      <c r="A483" s="1" t="s">
        <v>1114</v>
      </c>
      <c r="B483" s="1" t="s">
        <v>621</v>
      </c>
      <c r="C483" s="1" t="s">
        <v>364</v>
      </c>
      <c r="D483" s="1" t="str">
        <f>IF(MOD(MID(pesele__27[[#This Row],[PESEL]], 10, 1), 2) = 0, "k", "m")</f>
        <v>k</v>
      </c>
      <c r="E483" s="1" t="str">
        <f>CONCATENATE(pesele__27[[#This Row],[Nazwisko]],pesele__27[[#This Row],[Imie]])</f>
        <v>MurczynskaLaura</v>
      </c>
      <c r="F483" s="1">
        <f>COUNTIF($E$2:$E$495, pesele__27[[#This Row],[nazwisko i imie]])</f>
        <v>1</v>
      </c>
    </row>
    <row r="484" spans="1:6" hidden="1" x14ac:dyDescent="0.35">
      <c r="A484" s="1" t="s">
        <v>1115</v>
      </c>
      <c r="B484" s="1" t="s">
        <v>622</v>
      </c>
      <c r="C484" s="1" t="s">
        <v>58</v>
      </c>
      <c r="D484" s="1" t="str">
        <f>IF(MOD(MID(pesele__27[[#This Row],[PESEL]], 10, 1), 2) = 0, "k", "m")</f>
        <v>k</v>
      </c>
      <c r="E484" s="1" t="str">
        <f>CONCATENATE(pesele__27[[#This Row],[Nazwisko]],pesele__27[[#This Row],[Imie]])</f>
        <v>KurowskaMaja</v>
      </c>
      <c r="F484" s="1">
        <f>COUNTIF($E$2:$E$495, pesele__27[[#This Row],[nazwisko i imie]])</f>
        <v>1</v>
      </c>
    </row>
    <row r="485" spans="1:6" hidden="1" x14ac:dyDescent="0.35">
      <c r="A485" s="1" t="s">
        <v>1116</v>
      </c>
      <c r="B485" s="1" t="s">
        <v>623</v>
      </c>
      <c r="C485" s="1" t="s">
        <v>33</v>
      </c>
      <c r="D485" s="1" t="str">
        <f>IF(MOD(MID(pesele__27[[#This Row],[PESEL]], 10, 1), 2) = 0, "k", "m")</f>
        <v>m</v>
      </c>
      <c r="E485" s="1" t="str">
        <f>CONCATENATE(pesele__27[[#This Row],[Nazwisko]],pesele__27[[#This Row],[Imie]])</f>
        <v>HrywniakOlaf</v>
      </c>
      <c r="F485" s="1">
        <f>COUNTIF($E$2:$E$495, pesele__27[[#This Row],[nazwisko i imie]])</f>
        <v>1</v>
      </c>
    </row>
    <row r="486" spans="1:6" hidden="1" x14ac:dyDescent="0.35">
      <c r="A486" s="1" t="s">
        <v>1117</v>
      </c>
      <c r="B486" s="1" t="s">
        <v>348</v>
      </c>
      <c r="C486" s="1" t="s">
        <v>139</v>
      </c>
      <c r="D486" s="1" t="str">
        <f>IF(MOD(MID(pesele__27[[#This Row],[PESEL]], 10, 1), 2) = 0, "k", "m")</f>
        <v>m</v>
      </c>
      <c r="E486" s="1" t="str">
        <f>CONCATENATE(pesele__27[[#This Row],[Nazwisko]],pesele__27[[#This Row],[Imie]])</f>
        <v>CieslikStanislaw</v>
      </c>
      <c r="F486" s="1">
        <f>COUNTIF($E$2:$E$495, pesele__27[[#This Row],[nazwisko i imie]])</f>
        <v>1</v>
      </c>
    </row>
    <row r="487" spans="1:6" hidden="1" x14ac:dyDescent="0.35">
      <c r="A487" s="1" t="s">
        <v>1118</v>
      </c>
      <c r="B487" s="1" t="s">
        <v>624</v>
      </c>
      <c r="C487" s="1" t="s">
        <v>625</v>
      </c>
      <c r="D487" s="1" t="str">
        <f>IF(MOD(MID(pesele__27[[#This Row],[PESEL]], 10, 1), 2) = 0, "k", "m")</f>
        <v>m</v>
      </c>
      <c r="E487" s="1" t="str">
        <f>CONCATENATE(pesele__27[[#This Row],[Nazwisko]],pesele__27[[#This Row],[Imie]])</f>
        <v>MierzejewskiKornel</v>
      </c>
      <c r="F487" s="1">
        <f>COUNTIF($E$2:$E$495, pesele__27[[#This Row],[nazwisko i imie]])</f>
        <v>1</v>
      </c>
    </row>
    <row r="488" spans="1:6" hidden="1" x14ac:dyDescent="0.35">
      <c r="A488" s="1" t="s">
        <v>1119</v>
      </c>
      <c r="B488" s="1" t="s">
        <v>626</v>
      </c>
      <c r="C488" s="1" t="s">
        <v>24</v>
      </c>
      <c r="D488" s="1" t="str">
        <f>IF(MOD(MID(pesele__27[[#This Row],[PESEL]], 10, 1), 2) = 0, "k", "m")</f>
        <v>m</v>
      </c>
      <c r="E488" s="1" t="str">
        <f>CONCATENATE(pesele__27[[#This Row],[Nazwisko]],pesele__27[[#This Row],[Imie]])</f>
        <v>LupaMaksymilian</v>
      </c>
      <c r="F488" s="1">
        <f>COUNTIF($E$2:$E$495, pesele__27[[#This Row],[nazwisko i imie]])</f>
        <v>1</v>
      </c>
    </row>
    <row r="489" spans="1:6" hidden="1" x14ac:dyDescent="0.35">
      <c r="A489" s="1" t="s">
        <v>1120</v>
      </c>
      <c r="B489" s="1" t="s">
        <v>627</v>
      </c>
      <c r="C489" s="1" t="s">
        <v>282</v>
      </c>
      <c r="D489" s="1" t="str">
        <f>IF(MOD(MID(pesele__27[[#This Row],[PESEL]], 10, 1), 2) = 0, "k", "m")</f>
        <v>m</v>
      </c>
      <c r="E489" s="1" t="str">
        <f>CONCATENATE(pesele__27[[#This Row],[Nazwisko]],pesele__27[[#This Row],[Imie]])</f>
        <v>WydrzynskiAdrian</v>
      </c>
      <c r="F489" s="1">
        <f>COUNTIF($E$2:$E$495, pesele__27[[#This Row],[nazwisko i imie]])</f>
        <v>1</v>
      </c>
    </row>
    <row r="490" spans="1:6" hidden="1" x14ac:dyDescent="0.35">
      <c r="A490" s="1" t="s">
        <v>1121</v>
      </c>
      <c r="B490" s="1" t="s">
        <v>628</v>
      </c>
      <c r="C490" s="1" t="s">
        <v>211</v>
      </c>
      <c r="D490" s="1" t="str">
        <f>IF(MOD(MID(pesele__27[[#This Row],[PESEL]], 10, 1), 2) = 0, "k", "m")</f>
        <v>k</v>
      </c>
      <c r="E490" s="1" t="str">
        <f>CONCATENATE(pesele__27[[#This Row],[Nazwisko]],pesele__27[[#This Row],[Imie]])</f>
        <v>TarkowskaAntonina</v>
      </c>
      <c r="F490" s="1">
        <f>COUNTIF($E$2:$E$495, pesele__27[[#This Row],[nazwisko i imie]])</f>
        <v>1</v>
      </c>
    </row>
    <row r="491" spans="1:6" hidden="1" x14ac:dyDescent="0.35">
      <c r="A491" s="1" t="s">
        <v>1122</v>
      </c>
      <c r="B491" s="1" t="s">
        <v>629</v>
      </c>
      <c r="C491" s="1" t="s">
        <v>56</v>
      </c>
      <c r="D491" s="1" t="str">
        <f>IF(MOD(MID(pesele__27[[#This Row],[PESEL]], 10, 1), 2) = 0, "k", "m")</f>
        <v>k</v>
      </c>
      <c r="E491" s="1" t="str">
        <f>CONCATENATE(pesele__27[[#This Row],[Nazwisko]],pesele__27[[#This Row],[Imie]])</f>
        <v>AdamczykZuzanna</v>
      </c>
      <c r="F491" s="1">
        <f>COUNTIF($E$2:$E$495, pesele__27[[#This Row],[nazwisko i imie]])</f>
        <v>1</v>
      </c>
    </row>
    <row r="492" spans="1:6" hidden="1" x14ac:dyDescent="0.35">
      <c r="A492" s="1" t="s">
        <v>1123</v>
      </c>
      <c r="B492" s="1" t="s">
        <v>630</v>
      </c>
      <c r="C492" s="1" t="s">
        <v>139</v>
      </c>
      <c r="D492" s="1" t="str">
        <f>IF(MOD(MID(pesele__27[[#This Row],[PESEL]], 10, 1), 2) = 0, "k", "m")</f>
        <v>m</v>
      </c>
      <c r="E492" s="1" t="str">
        <f>CONCATENATE(pesele__27[[#This Row],[Nazwisko]],pesele__27[[#This Row],[Imie]])</f>
        <v>BurzaStanislaw</v>
      </c>
      <c r="F492" s="1">
        <f>COUNTIF($E$2:$E$495, pesele__27[[#This Row],[nazwisko i imie]])</f>
        <v>1</v>
      </c>
    </row>
    <row r="493" spans="1:6" hidden="1" x14ac:dyDescent="0.35">
      <c r="A493" s="1" t="s">
        <v>1124</v>
      </c>
      <c r="B493" s="1" t="s">
        <v>631</v>
      </c>
      <c r="C493" s="1" t="s">
        <v>60</v>
      </c>
      <c r="D493" s="1" t="str">
        <f>IF(MOD(MID(pesele__27[[#This Row],[PESEL]], 10, 1), 2) = 0, "k", "m")</f>
        <v>m</v>
      </c>
      <c r="E493" s="1" t="str">
        <f>CONCATENATE(pesele__27[[#This Row],[Nazwisko]],pesele__27[[#This Row],[Imie]])</f>
        <v>RybinskiIgor</v>
      </c>
      <c r="F493" s="1">
        <f>COUNTIF($E$2:$E$495, pesele__27[[#This Row],[nazwisko i imie]])</f>
        <v>1</v>
      </c>
    </row>
    <row r="494" spans="1:6" hidden="1" x14ac:dyDescent="0.35">
      <c r="A494" s="1" t="s">
        <v>1125</v>
      </c>
      <c r="B494" s="1" t="s">
        <v>105</v>
      </c>
      <c r="C494" s="1" t="s">
        <v>504</v>
      </c>
      <c r="D494" s="1" t="str">
        <f>IF(MOD(MID(pesele__27[[#This Row],[PESEL]], 10, 1), 2) = 0, "k", "m")</f>
        <v>m</v>
      </c>
      <c r="E494" s="1" t="str">
        <f>CONCATENATE(pesele__27[[#This Row],[Nazwisko]],pesele__27[[#This Row],[Imie]])</f>
        <v>WojcikAleks</v>
      </c>
      <c r="F494" s="1">
        <f>COUNTIF($E$2:$E$495, pesele__27[[#This Row],[nazwisko i imie]])</f>
        <v>1</v>
      </c>
    </row>
    <row r="495" spans="1:6" hidden="1" x14ac:dyDescent="0.35">
      <c r="A495" s="1" t="s">
        <v>1126</v>
      </c>
      <c r="B495" s="1" t="s">
        <v>632</v>
      </c>
      <c r="C495" s="1" t="s">
        <v>78</v>
      </c>
      <c r="D495" s="1" t="str">
        <f>IF(MOD(MID(pesele__27[[#This Row],[PESEL]], 10, 1), 2) = 0, "k", "m")</f>
        <v>m</v>
      </c>
      <c r="E495" s="1" t="str">
        <f>CONCATENATE(pesele__27[[#This Row],[Nazwisko]],pesele__27[[#This Row],[Imie]])</f>
        <v>PawelecJan</v>
      </c>
      <c r="F495" s="1">
        <f>COUNTIF($E$2:$E$495, pesele__27[[#This Row],[nazwisko i imie]])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CFD2-E7AC-4A7A-A61C-AB639597359E}">
  <dimension ref="A1:E495"/>
  <sheetViews>
    <sheetView workbookViewId="0">
      <selection activeCell="C443" sqref="C155:C443"/>
    </sheetView>
  </sheetViews>
  <sheetFormatPr defaultRowHeight="14.5" x14ac:dyDescent="0.35"/>
  <cols>
    <col min="1" max="1" width="11.81640625" bestFit="1" customWidth="1"/>
    <col min="2" max="2" width="13.90625" bestFit="1" customWidth="1"/>
    <col min="3" max="3" width="11.26953125" bestFit="1" customWidth="1"/>
    <col min="5" max="5" width="2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1127</v>
      </c>
      <c r="E1" t="s">
        <v>1128</v>
      </c>
    </row>
    <row r="2" spans="1:5" hidden="1" x14ac:dyDescent="0.35">
      <c r="A2" s="1" t="s">
        <v>633</v>
      </c>
      <c r="B2" s="1" t="s">
        <v>3</v>
      </c>
      <c r="C2" s="1" t="s">
        <v>4</v>
      </c>
      <c r="D2" s="1" t="str">
        <f>IF(MOD(MID(pesele__24[[#This Row],[PESEL]], 10, 1), 2) = 0, "k", "m")</f>
        <v>m</v>
      </c>
      <c r="E2" s="1"/>
    </row>
    <row r="3" spans="1:5" hidden="1" x14ac:dyDescent="0.35">
      <c r="A3" s="1" t="s">
        <v>634</v>
      </c>
      <c r="B3" s="1" t="s">
        <v>5</v>
      </c>
      <c r="C3" s="1" t="s">
        <v>6</v>
      </c>
      <c r="D3" s="1" t="str">
        <f>IF(MOD(MID(pesele__24[[#This Row],[PESEL]], 10, 1), 2) = 0, "k", "m")</f>
        <v>m</v>
      </c>
      <c r="E3" s="1"/>
    </row>
    <row r="4" spans="1:5" hidden="1" x14ac:dyDescent="0.35">
      <c r="A4" s="1" t="s">
        <v>635</v>
      </c>
      <c r="B4" s="1" t="s">
        <v>7</v>
      </c>
      <c r="C4" s="1" t="s">
        <v>8</v>
      </c>
      <c r="D4" s="1" t="str">
        <f>IF(MOD(MID(pesele__24[[#This Row],[PESEL]], 10, 1), 2) = 0, "k", "m")</f>
        <v>m</v>
      </c>
      <c r="E4" s="1"/>
    </row>
    <row r="5" spans="1:5" hidden="1" x14ac:dyDescent="0.35">
      <c r="A5" s="1" t="s">
        <v>636</v>
      </c>
      <c r="B5" s="1" t="s">
        <v>9</v>
      </c>
      <c r="C5" s="1" t="s">
        <v>10</v>
      </c>
      <c r="D5" s="1" t="str">
        <f>IF(MOD(MID(pesele__24[[#This Row],[PESEL]], 10, 1), 2) = 0, "k", "m")</f>
        <v>m</v>
      </c>
      <c r="E5" s="1"/>
    </row>
    <row r="6" spans="1:5" hidden="1" x14ac:dyDescent="0.35">
      <c r="A6" s="1" t="s">
        <v>637</v>
      </c>
      <c r="B6" s="1" t="s">
        <v>11</v>
      </c>
      <c r="C6" s="1" t="s">
        <v>12</v>
      </c>
      <c r="D6" s="1" t="str">
        <f>IF(MOD(MID(pesele__24[[#This Row],[PESEL]], 10, 1), 2) = 0, "k", "m")</f>
        <v>m</v>
      </c>
      <c r="E6" s="1"/>
    </row>
    <row r="7" spans="1:5" hidden="1" x14ac:dyDescent="0.35">
      <c r="A7" s="1" t="s">
        <v>638</v>
      </c>
      <c r="B7" s="1" t="s">
        <v>13</v>
      </c>
      <c r="C7" s="1" t="s">
        <v>14</v>
      </c>
      <c r="D7" s="1" t="str">
        <f>IF(MOD(MID(pesele__24[[#This Row],[PESEL]], 10, 1), 2) = 0, "k", "m")</f>
        <v>m</v>
      </c>
      <c r="E7" s="1"/>
    </row>
    <row r="8" spans="1:5" hidden="1" x14ac:dyDescent="0.35">
      <c r="A8" s="1" t="s">
        <v>639</v>
      </c>
      <c r="B8" s="1" t="s">
        <v>15</v>
      </c>
      <c r="C8" s="1" t="s">
        <v>6</v>
      </c>
      <c r="D8" s="1" t="str">
        <f>IF(MOD(MID(pesele__24[[#This Row],[PESEL]], 10, 1), 2) = 0, "k", "m")</f>
        <v>m</v>
      </c>
      <c r="E8" s="1"/>
    </row>
    <row r="9" spans="1:5" hidden="1" x14ac:dyDescent="0.35">
      <c r="A9" s="1" t="s">
        <v>640</v>
      </c>
      <c r="B9" s="1" t="s">
        <v>16</v>
      </c>
      <c r="C9" s="1" t="s">
        <v>17</v>
      </c>
      <c r="D9" s="1" t="str">
        <f>IF(MOD(MID(pesele__24[[#This Row],[PESEL]], 10, 1), 2) = 0, "k", "m")</f>
        <v>m</v>
      </c>
      <c r="E9" s="1"/>
    </row>
    <row r="10" spans="1:5" hidden="1" x14ac:dyDescent="0.35">
      <c r="A10" s="1" t="s">
        <v>641</v>
      </c>
      <c r="B10" s="1" t="s">
        <v>18</v>
      </c>
      <c r="C10" s="1" t="s">
        <v>19</v>
      </c>
      <c r="D10" s="1" t="str">
        <f>IF(MOD(MID(pesele__24[[#This Row],[PESEL]], 10, 1), 2) = 0, "k", "m")</f>
        <v>m</v>
      </c>
      <c r="E10" s="1"/>
    </row>
    <row r="11" spans="1:5" hidden="1" x14ac:dyDescent="0.35">
      <c r="A11" s="1" t="s">
        <v>642</v>
      </c>
      <c r="B11" s="1" t="s">
        <v>20</v>
      </c>
      <c r="C11" s="1" t="s">
        <v>21</v>
      </c>
      <c r="D11" s="1" t="str">
        <f>IF(MOD(MID(pesele__24[[#This Row],[PESEL]], 10, 1), 2) = 0, "k", "m")</f>
        <v>m</v>
      </c>
      <c r="E11" s="1"/>
    </row>
    <row r="12" spans="1:5" hidden="1" x14ac:dyDescent="0.35">
      <c r="A12" s="1" t="s">
        <v>643</v>
      </c>
      <c r="B12" s="1" t="s">
        <v>22</v>
      </c>
      <c r="C12" s="1" t="s">
        <v>14</v>
      </c>
      <c r="D12" s="1" t="str">
        <f>IF(MOD(MID(pesele__24[[#This Row],[PESEL]], 10, 1), 2) = 0, "k", "m")</f>
        <v>m</v>
      </c>
      <c r="E12" s="1"/>
    </row>
    <row r="13" spans="1:5" hidden="1" x14ac:dyDescent="0.35">
      <c r="A13" s="1" t="s">
        <v>644</v>
      </c>
      <c r="B13" s="1" t="s">
        <v>23</v>
      </c>
      <c r="C13" s="1" t="s">
        <v>24</v>
      </c>
      <c r="D13" s="1" t="str">
        <f>IF(MOD(MID(pesele__24[[#This Row],[PESEL]], 10, 1), 2) = 0, "k", "m")</f>
        <v>m</v>
      </c>
      <c r="E13" s="1"/>
    </row>
    <row r="14" spans="1:5" hidden="1" x14ac:dyDescent="0.35">
      <c r="A14" s="1" t="s">
        <v>645</v>
      </c>
      <c r="B14" s="1" t="s">
        <v>25</v>
      </c>
      <c r="C14" s="1" t="s">
        <v>26</v>
      </c>
      <c r="D14" s="1" t="str">
        <f>IF(MOD(MID(pesele__24[[#This Row],[PESEL]], 10, 1), 2) = 0, "k", "m")</f>
        <v>m</v>
      </c>
      <c r="E14" s="1"/>
    </row>
    <row r="15" spans="1:5" hidden="1" x14ac:dyDescent="0.35">
      <c r="A15" s="1" t="s">
        <v>646</v>
      </c>
      <c r="B15" s="1" t="s">
        <v>27</v>
      </c>
      <c r="C15" s="1" t="s">
        <v>26</v>
      </c>
      <c r="D15" s="1" t="str">
        <f>IF(MOD(MID(pesele__24[[#This Row],[PESEL]], 10, 1), 2) = 0, "k", "m")</f>
        <v>m</v>
      </c>
      <c r="E15" s="1"/>
    </row>
    <row r="16" spans="1:5" hidden="1" x14ac:dyDescent="0.35">
      <c r="A16" s="1" t="s">
        <v>647</v>
      </c>
      <c r="B16" s="1" t="s">
        <v>28</v>
      </c>
      <c r="C16" s="1" t="s">
        <v>29</v>
      </c>
      <c r="D16" s="1" t="str">
        <f>IF(MOD(MID(pesele__24[[#This Row],[PESEL]], 10, 1), 2) = 0, "k", "m")</f>
        <v>m</v>
      </c>
      <c r="E16" s="1"/>
    </row>
    <row r="17" spans="1:5" hidden="1" x14ac:dyDescent="0.35">
      <c r="A17" s="1" t="s">
        <v>648</v>
      </c>
      <c r="B17" s="1" t="s">
        <v>30</v>
      </c>
      <c r="C17" s="1" t="s">
        <v>31</v>
      </c>
      <c r="D17" s="1" t="str">
        <f>IF(MOD(MID(pesele__24[[#This Row],[PESEL]], 10, 1), 2) = 0, "k", "m")</f>
        <v>m</v>
      </c>
      <c r="E17" s="1"/>
    </row>
    <row r="18" spans="1:5" hidden="1" x14ac:dyDescent="0.35">
      <c r="A18" s="1" t="s">
        <v>649</v>
      </c>
      <c r="B18" s="1" t="s">
        <v>32</v>
      </c>
      <c r="C18" s="1" t="s">
        <v>33</v>
      </c>
      <c r="D18" s="1" t="str">
        <f>IF(MOD(MID(pesele__24[[#This Row],[PESEL]], 10, 1), 2) = 0, "k", "m")</f>
        <v>m</v>
      </c>
      <c r="E18" s="1"/>
    </row>
    <row r="19" spans="1:5" hidden="1" x14ac:dyDescent="0.35">
      <c r="A19" s="1" t="s">
        <v>650</v>
      </c>
      <c r="B19" s="1" t="s">
        <v>34</v>
      </c>
      <c r="C19" s="1" t="s">
        <v>35</v>
      </c>
      <c r="D19" s="1" t="str">
        <f>IF(MOD(MID(pesele__24[[#This Row],[PESEL]], 10, 1), 2) = 0, "k", "m")</f>
        <v>m</v>
      </c>
      <c r="E19" s="1"/>
    </row>
    <row r="20" spans="1:5" hidden="1" x14ac:dyDescent="0.35">
      <c r="A20" s="1" t="s">
        <v>651</v>
      </c>
      <c r="B20" s="1" t="s">
        <v>36</v>
      </c>
      <c r="C20" s="1" t="s">
        <v>37</v>
      </c>
      <c r="D20" s="1" t="str">
        <f>IF(MOD(MID(pesele__24[[#This Row],[PESEL]], 10, 1), 2) = 0, "k", "m")</f>
        <v>k</v>
      </c>
      <c r="E20" s="1" t="str">
        <f>RIGHT(pesele__24[[#This Row],[Imie]], 1)</f>
        <v>a</v>
      </c>
    </row>
    <row r="21" spans="1:5" hidden="1" x14ac:dyDescent="0.35">
      <c r="A21" s="1" t="s">
        <v>652</v>
      </c>
      <c r="B21" s="1" t="s">
        <v>38</v>
      </c>
      <c r="C21" s="1" t="s">
        <v>6</v>
      </c>
      <c r="D21" s="1" t="str">
        <f>IF(MOD(MID(pesele__24[[#This Row],[PESEL]], 10, 1), 2) = 0, "k", "m")</f>
        <v>m</v>
      </c>
      <c r="E21" s="1"/>
    </row>
    <row r="22" spans="1:5" hidden="1" x14ac:dyDescent="0.35">
      <c r="A22" s="1" t="s">
        <v>653</v>
      </c>
      <c r="B22" s="1" t="s">
        <v>39</v>
      </c>
      <c r="C22" s="1" t="s">
        <v>40</v>
      </c>
      <c r="D22" s="1" t="str">
        <f>IF(MOD(MID(pesele__24[[#This Row],[PESEL]], 10, 1), 2) = 0, "k", "m")</f>
        <v>m</v>
      </c>
      <c r="E22" s="1"/>
    </row>
    <row r="23" spans="1:5" hidden="1" x14ac:dyDescent="0.35">
      <c r="A23" s="1" t="s">
        <v>654</v>
      </c>
      <c r="B23" s="1" t="s">
        <v>41</v>
      </c>
      <c r="C23" s="1" t="s">
        <v>42</v>
      </c>
      <c r="D23" s="1" t="str">
        <f>IF(MOD(MID(pesele__24[[#This Row],[PESEL]], 10, 1), 2) = 0, "k", "m")</f>
        <v>m</v>
      </c>
      <c r="E23" s="1"/>
    </row>
    <row r="24" spans="1:5" hidden="1" x14ac:dyDescent="0.35">
      <c r="A24" s="1" t="s">
        <v>655</v>
      </c>
      <c r="B24" s="1" t="s">
        <v>43</v>
      </c>
      <c r="C24" s="1" t="s">
        <v>44</v>
      </c>
      <c r="D24" s="1" t="str">
        <f>IF(MOD(MID(pesele__24[[#This Row],[PESEL]], 10, 1), 2) = 0, "k", "m")</f>
        <v>k</v>
      </c>
      <c r="E24" s="1" t="str">
        <f>RIGHT(pesele__24[[#This Row],[Imie]], 1)</f>
        <v>a</v>
      </c>
    </row>
    <row r="25" spans="1:5" hidden="1" x14ac:dyDescent="0.35">
      <c r="A25" s="1" t="s">
        <v>656</v>
      </c>
      <c r="B25" s="1" t="s">
        <v>45</v>
      </c>
      <c r="C25" s="1" t="s">
        <v>46</v>
      </c>
      <c r="D25" s="1" t="str">
        <f>IF(MOD(MID(pesele__24[[#This Row],[PESEL]], 10, 1), 2) = 0, "k", "m")</f>
        <v>k</v>
      </c>
      <c r="E25" s="1" t="str">
        <f>RIGHT(pesele__24[[#This Row],[Imie]], 1)</f>
        <v>a</v>
      </c>
    </row>
    <row r="26" spans="1:5" hidden="1" x14ac:dyDescent="0.35">
      <c r="A26" s="1" t="s">
        <v>657</v>
      </c>
      <c r="B26" s="1" t="s">
        <v>47</v>
      </c>
      <c r="C26" s="1" t="s">
        <v>48</v>
      </c>
      <c r="D26" s="1" t="str">
        <f>IF(MOD(MID(pesele__24[[#This Row],[PESEL]], 10, 1), 2) = 0, "k", "m")</f>
        <v>m</v>
      </c>
      <c r="E26" s="1"/>
    </row>
    <row r="27" spans="1:5" hidden="1" x14ac:dyDescent="0.35">
      <c r="A27" s="1" t="s">
        <v>658</v>
      </c>
      <c r="B27" s="1" t="s">
        <v>49</v>
      </c>
      <c r="C27" s="1" t="s">
        <v>6</v>
      </c>
      <c r="D27" s="1" t="str">
        <f>IF(MOD(MID(pesele__24[[#This Row],[PESEL]], 10, 1), 2) = 0, "k", "m")</f>
        <v>m</v>
      </c>
      <c r="E27" s="1"/>
    </row>
    <row r="28" spans="1:5" hidden="1" x14ac:dyDescent="0.35">
      <c r="A28" s="1" t="s">
        <v>659</v>
      </c>
      <c r="B28" s="1" t="s">
        <v>50</v>
      </c>
      <c r="C28" s="1" t="s">
        <v>51</v>
      </c>
      <c r="D28" s="1" t="str">
        <f>IF(MOD(MID(pesele__24[[#This Row],[PESEL]], 10, 1), 2) = 0, "k", "m")</f>
        <v>k</v>
      </c>
      <c r="E28" s="1" t="str">
        <f>RIGHT(pesele__24[[#This Row],[Imie]], 1)</f>
        <v>a</v>
      </c>
    </row>
    <row r="29" spans="1:5" hidden="1" x14ac:dyDescent="0.35">
      <c r="A29" s="1" t="s">
        <v>660</v>
      </c>
      <c r="B29" s="1" t="s">
        <v>52</v>
      </c>
      <c r="C29" s="1" t="s">
        <v>26</v>
      </c>
      <c r="D29" s="1" t="str">
        <f>IF(MOD(MID(pesele__24[[#This Row],[PESEL]], 10, 1), 2) = 0, "k", "m")</f>
        <v>m</v>
      </c>
      <c r="E29" s="1"/>
    </row>
    <row r="30" spans="1:5" hidden="1" x14ac:dyDescent="0.35">
      <c r="A30" s="1" t="s">
        <v>661</v>
      </c>
      <c r="B30" s="1" t="s">
        <v>53</v>
      </c>
      <c r="C30" s="1" t="s">
        <v>54</v>
      </c>
      <c r="D30" s="1" t="str">
        <f>IF(MOD(MID(pesele__24[[#This Row],[PESEL]], 10, 1), 2) = 0, "k", "m")</f>
        <v>k</v>
      </c>
      <c r="E30" s="1" t="str">
        <f>RIGHT(pesele__24[[#This Row],[Imie]], 1)</f>
        <v>a</v>
      </c>
    </row>
    <row r="31" spans="1:5" hidden="1" x14ac:dyDescent="0.35">
      <c r="A31" s="1" t="s">
        <v>662</v>
      </c>
      <c r="B31" s="1" t="s">
        <v>55</v>
      </c>
      <c r="C31" s="1" t="s">
        <v>56</v>
      </c>
      <c r="D31" s="1" t="str">
        <f>IF(MOD(MID(pesele__24[[#This Row],[PESEL]], 10, 1), 2) = 0, "k", "m")</f>
        <v>k</v>
      </c>
      <c r="E31" s="1" t="str">
        <f>RIGHT(pesele__24[[#This Row],[Imie]], 1)</f>
        <v>a</v>
      </c>
    </row>
    <row r="32" spans="1:5" hidden="1" x14ac:dyDescent="0.35">
      <c r="A32" s="1" t="s">
        <v>663</v>
      </c>
      <c r="B32" s="1" t="s">
        <v>57</v>
      </c>
      <c r="C32" s="1" t="s">
        <v>58</v>
      </c>
      <c r="D32" s="1" t="str">
        <f>IF(MOD(MID(pesele__24[[#This Row],[PESEL]], 10, 1), 2) = 0, "k", "m")</f>
        <v>k</v>
      </c>
      <c r="E32" s="1" t="str">
        <f>RIGHT(pesele__24[[#This Row],[Imie]], 1)</f>
        <v>a</v>
      </c>
    </row>
    <row r="33" spans="1:5" hidden="1" x14ac:dyDescent="0.35">
      <c r="A33" s="1" t="s">
        <v>664</v>
      </c>
      <c r="B33" s="1" t="s">
        <v>59</v>
      </c>
      <c r="C33" s="1" t="s">
        <v>60</v>
      </c>
      <c r="D33" s="1" t="str">
        <f>IF(MOD(MID(pesele__24[[#This Row],[PESEL]], 10, 1), 2) = 0, "k", "m")</f>
        <v>m</v>
      </c>
      <c r="E33" s="1"/>
    </row>
    <row r="34" spans="1:5" hidden="1" x14ac:dyDescent="0.35">
      <c r="A34" s="1" t="s">
        <v>665</v>
      </c>
      <c r="B34" s="1" t="s">
        <v>61</v>
      </c>
      <c r="C34" s="1" t="s">
        <v>4</v>
      </c>
      <c r="D34" s="1" t="str">
        <f>IF(MOD(MID(pesele__24[[#This Row],[PESEL]], 10, 1), 2) = 0, "k", "m")</f>
        <v>m</v>
      </c>
      <c r="E34" s="1"/>
    </row>
    <row r="35" spans="1:5" hidden="1" x14ac:dyDescent="0.35">
      <c r="A35" s="1" t="s">
        <v>666</v>
      </c>
      <c r="B35" s="1" t="s">
        <v>62</v>
      </c>
      <c r="C35" s="1" t="s">
        <v>63</v>
      </c>
      <c r="D35" s="1" t="str">
        <f>IF(MOD(MID(pesele__24[[#This Row],[PESEL]], 10, 1), 2) = 0, "k", "m")</f>
        <v>m</v>
      </c>
      <c r="E35" s="1"/>
    </row>
    <row r="36" spans="1:5" hidden="1" x14ac:dyDescent="0.35">
      <c r="A36" s="1" t="s">
        <v>667</v>
      </c>
      <c r="B36" s="1" t="s">
        <v>64</v>
      </c>
      <c r="C36" s="1" t="s">
        <v>65</v>
      </c>
      <c r="D36" s="1" t="str">
        <f>IF(MOD(MID(pesele__24[[#This Row],[PESEL]], 10, 1), 2) = 0, "k", "m")</f>
        <v>k</v>
      </c>
      <c r="E36" s="1" t="str">
        <f>RIGHT(pesele__24[[#This Row],[Imie]], 1)</f>
        <v>a</v>
      </c>
    </row>
    <row r="37" spans="1:5" hidden="1" x14ac:dyDescent="0.35">
      <c r="A37" s="1" t="s">
        <v>668</v>
      </c>
      <c r="B37" s="1" t="s">
        <v>66</v>
      </c>
      <c r="C37" s="1" t="s">
        <v>12</v>
      </c>
      <c r="D37" s="1" t="str">
        <f>IF(MOD(MID(pesele__24[[#This Row],[PESEL]], 10, 1), 2) = 0, "k", "m")</f>
        <v>m</v>
      </c>
      <c r="E37" s="1"/>
    </row>
    <row r="38" spans="1:5" hidden="1" x14ac:dyDescent="0.35">
      <c r="A38" s="1" t="s">
        <v>669</v>
      </c>
      <c r="B38" s="1" t="s">
        <v>67</v>
      </c>
      <c r="C38" s="1" t="s">
        <v>68</v>
      </c>
      <c r="D38" s="1" t="str">
        <f>IF(MOD(MID(pesele__24[[#This Row],[PESEL]], 10, 1), 2) = 0, "k", "m")</f>
        <v>m</v>
      </c>
      <c r="E38" s="1"/>
    </row>
    <row r="39" spans="1:5" hidden="1" x14ac:dyDescent="0.35">
      <c r="A39" s="1" t="s">
        <v>670</v>
      </c>
      <c r="B39" s="1" t="s">
        <v>69</v>
      </c>
      <c r="C39" s="1" t="s">
        <v>70</v>
      </c>
      <c r="D39" s="1" t="str">
        <f>IF(MOD(MID(pesele__24[[#This Row],[PESEL]], 10, 1), 2) = 0, "k", "m")</f>
        <v>m</v>
      </c>
      <c r="E39" s="1"/>
    </row>
    <row r="40" spans="1:5" hidden="1" x14ac:dyDescent="0.35">
      <c r="A40" s="1" t="s">
        <v>671</v>
      </c>
      <c r="B40" s="1" t="s">
        <v>71</v>
      </c>
      <c r="C40" s="1" t="s">
        <v>72</v>
      </c>
      <c r="D40" s="1" t="str">
        <f>IF(MOD(MID(pesele__24[[#This Row],[PESEL]], 10, 1), 2) = 0, "k", "m")</f>
        <v>k</v>
      </c>
      <c r="E40" s="1" t="str">
        <f>RIGHT(pesele__24[[#This Row],[Imie]], 1)</f>
        <v>a</v>
      </c>
    </row>
    <row r="41" spans="1:5" hidden="1" x14ac:dyDescent="0.35">
      <c r="A41" s="1" t="s">
        <v>672</v>
      </c>
      <c r="B41" s="1" t="s">
        <v>73</v>
      </c>
      <c r="C41" s="1" t="s">
        <v>74</v>
      </c>
      <c r="D41" s="1" t="str">
        <f>IF(MOD(MID(pesele__24[[#This Row],[PESEL]], 10, 1), 2) = 0, "k", "m")</f>
        <v>m</v>
      </c>
      <c r="E41" s="1"/>
    </row>
    <row r="42" spans="1:5" hidden="1" x14ac:dyDescent="0.35">
      <c r="A42" s="1" t="s">
        <v>673</v>
      </c>
      <c r="B42" s="1" t="s">
        <v>75</v>
      </c>
      <c r="C42" s="1" t="s">
        <v>24</v>
      </c>
      <c r="D42" s="1" t="str">
        <f>IF(MOD(MID(pesele__24[[#This Row],[PESEL]], 10, 1), 2) = 0, "k", "m")</f>
        <v>m</v>
      </c>
      <c r="E42" s="1"/>
    </row>
    <row r="43" spans="1:5" hidden="1" x14ac:dyDescent="0.35">
      <c r="A43" s="1" t="s">
        <v>674</v>
      </c>
      <c r="B43" s="1" t="s">
        <v>76</v>
      </c>
      <c r="C43" s="1" t="s">
        <v>48</v>
      </c>
      <c r="D43" s="1" t="str">
        <f>IF(MOD(MID(pesele__24[[#This Row],[PESEL]], 10, 1), 2) = 0, "k", "m")</f>
        <v>m</v>
      </c>
      <c r="E43" s="1"/>
    </row>
    <row r="44" spans="1:5" hidden="1" x14ac:dyDescent="0.35">
      <c r="A44" s="1" t="s">
        <v>675</v>
      </c>
      <c r="B44" s="1" t="s">
        <v>77</v>
      </c>
      <c r="C44" s="1" t="s">
        <v>78</v>
      </c>
      <c r="D44" s="1" t="str">
        <f>IF(MOD(MID(pesele__24[[#This Row],[PESEL]], 10, 1), 2) = 0, "k", "m")</f>
        <v>m</v>
      </c>
      <c r="E44" s="1"/>
    </row>
    <row r="45" spans="1:5" hidden="1" x14ac:dyDescent="0.35">
      <c r="A45" s="1" t="s">
        <v>676</v>
      </c>
      <c r="B45" s="1" t="s">
        <v>79</v>
      </c>
      <c r="C45" s="1" t="s">
        <v>31</v>
      </c>
      <c r="D45" s="1" t="str">
        <f>IF(MOD(MID(pesele__24[[#This Row],[PESEL]], 10, 1), 2) = 0, "k", "m")</f>
        <v>m</v>
      </c>
      <c r="E45" s="1"/>
    </row>
    <row r="46" spans="1:5" hidden="1" x14ac:dyDescent="0.35">
      <c r="A46" s="1" t="s">
        <v>677</v>
      </c>
      <c r="B46" s="1" t="s">
        <v>80</v>
      </c>
      <c r="C46" s="1" t="s">
        <v>17</v>
      </c>
      <c r="D46" s="1" t="str">
        <f>IF(MOD(MID(pesele__24[[#This Row],[PESEL]], 10, 1), 2) = 0, "k", "m")</f>
        <v>m</v>
      </c>
      <c r="E46" s="1"/>
    </row>
    <row r="47" spans="1:5" hidden="1" x14ac:dyDescent="0.35">
      <c r="A47" s="1" t="s">
        <v>678</v>
      </c>
      <c r="B47" s="1" t="s">
        <v>81</v>
      </c>
      <c r="C47" s="1" t="s">
        <v>82</v>
      </c>
      <c r="D47" s="1" t="str">
        <f>IF(MOD(MID(pesele__24[[#This Row],[PESEL]], 10, 1), 2) = 0, "k", "m")</f>
        <v>k</v>
      </c>
      <c r="E47" s="1" t="str">
        <f>RIGHT(pesele__24[[#This Row],[Imie]], 1)</f>
        <v>a</v>
      </c>
    </row>
    <row r="48" spans="1:5" hidden="1" x14ac:dyDescent="0.35">
      <c r="A48" s="1" t="s">
        <v>679</v>
      </c>
      <c r="B48" s="1" t="s">
        <v>83</v>
      </c>
      <c r="C48" s="1" t="s">
        <v>84</v>
      </c>
      <c r="D48" s="1" t="str">
        <f>IF(MOD(MID(pesele__24[[#This Row],[PESEL]], 10, 1), 2) = 0, "k", "m")</f>
        <v>k</v>
      </c>
      <c r="E48" s="1" t="str">
        <f>RIGHT(pesele__24[[#This Row],[Imie]], 1)</f>
        <v>a</v>
      </c>
    </row>
    <row r="49" spans="1:5" hidden="1" x14ac:dyDescent="0.35">
      <c r="A49" s="1" t="s">
        <v>680</v>
      </c>
      <c r="B49" s="1" t="s">
        <v>85</v>
      </c>
      <c r="C49" s="1" t="s">
        <v>78</v>
      </c>
      <c r="D49" s="1" t="str">
        <f>IF(MOD(MID(pesele__24[[#This Row],[PESEL]], 10, 1), 2) = 0, "k", "m")</f>
        <v>m</v>
      </c>
      <c r="E49" s="1"/>
    </row>
    <row r="50" spans="1:5" hidden="1" x14ac:dyDescent="0.35">
      <c r="A50" s="1" t="s">
        <v>681</v>
      </c>
      <c r="B50" s="1" t="s">
        <v>86</v>
      </c>
      <c r="C50" s="1" t="s">
        <v>6</v>
      </c>
      <c r="D50" s="1" t="str">
        <f>IF(MOD(MID(pesele__24[[#This Row],[PESEL]], 10, 1), 2) = 0, "k", "m")</f>
        <v>m</v>
      </c>
      <c r="E50" s="1"/>
    </row>
    <row r="51" spans="1:5" hidden="1" x14ac:dyDescent="0.35">
      <c r="A51" s="1" t="s">
        <v>682</v>
      </c>
      <c r="B51" s="1" t="s">
        <v>50</v>
      </c>
      <c r="C51" s="1" t="s">
        <v>87</v>
      </c>
      <c r="D51" s="1" t="str">
        <f>IF(MOD(MID(pesele__24[[#This Row],[PESEL]], 10, 1), 2) = 0, "k", "m")</f>
        <v>k</v>
      </c>
      <c r="E51" s="1" t="str">
        <f>RIGHT(pesele__24[[#This Row],[Imie]], 1)</f>
        <v>a</v>
      </c>
    </row>
    <row r="52" spans="1:5" hidden="1" x14ac:dyDescent="0.35">
      <c r="A52" s="1" t="s">
        <v>683</v>
      </c>
      <c r="B52" s="1" t="s">
        <v>88</v>
      </c>
      <c r="C52" s="1" t="s">
        <v>37</v>
      </c>
      <c r="D52" s="1" t="str">
        <f>IF(MOD(MID(pesele__24[[#This Row],[PESEL]], 10, 1), 2) = 0, "k", "m")</f>
        <v>k</v>
      </c>
      <c r="E52" s="1" t="str">
        <f>RIGHT(pesele__24[[#This Row],[Imie]], 1)</f>
        <v>a</v>
      </c>
    </row>
    <row r="53" spans="1:5" hidden="1" x14ac:dyDescent="0.35">
      <c r="A53" s="1" t="s">
        <v>684</v>
      </c>
      <c r="B53" s="1" t="s">
        <v>89</v>
      </c>
      <c r="C53" s="1" t="s">
        <v>90</v>
      </c>
      <c r="D53" s="1" t="str">
        <f>IF(MOD(MID(pesele__24[[#This Row],[PESEL]], 10, 1), 2) = 0, "k", "m")</f>
        <v>k</v>
      </c>
      <c r="E53" s="1" t="str">
        <f>RIGHT(pesele__24[[#This Row],[Imie]], 1)</f>
        <v>a</v>
      </c>
    </row>
    <row r="54" spans="1:5" hidden="1" x14ac:dyDescent="0.35">
      <c r="A54" s="1" t="s">
        <v>685</v>
      </c>
      <c r="B54" s="1" t="s">
        <v>91</v>
      </c>
      <c r="C54" s="1" t="s">
        <v>56</v>
      </c>
      <c r="D54" s="1" t="str">
        <f>IF(MOD(MID(pesele__24[[#This Row],[PESEL]], 10, 1), 2) = 0, "k", "m")</f>
        <v>k</v>
      </c>
      <c r="E54" s="1" t="str">
        <f>RIGHT(pesele__24[[#This Row],[Imie]], 1)</f>
        <v>a</v>
      </c>
    </row>
    <row r="55" spans="1:5" hidden="1" x14ac:dyDescent="0.35">
      <c r="A55" s="1" t="s">
        <v>686</v>
      </c>
      <c r="B55" s="1" t="s">
        <v>92</v>
      </c>
      <c r="C55" s="1" t="s">
        <v>93</v>
      </c>
      <c r="D55" s="1" t="str">
        <f>IF(MOD(MID(pesele__24[[#This Row],[PESEL]], 10, 1), 2) = 0, "k", "m")</f>
        <v>k</v>
      </c>
      <c r="E55" s="1" t="str">
        <f>RIGHT(pesele__24[[#This Row],[Imie]], 1)</f>
        <v>a</v>
      </c>
    </row>
    <row r="56" spans="1:5" hidden="1" x14ac:dyDescent="0.35">
      <c r="A56" s="1" t="s">
        <v>687</v>
      </c>
      <c r="B56" s="1" t="s">
        <v>94</v>
      </c>
      <c r="C56" s="1" t="s">
        <v>42</v>
      </c>
      <c r="D56" s="1" t="str">
        <f>IF(MOD(MID(pesele__24[[#This Row],[PESEL]], 10, 1), 2) = 0, "k", "m")</f>
        <v>m</v>
      </c>
      <c r="E56" s="1"/>
    </row>
    <row r="57" spans="1:5" hidden="1" x14ac:dyDescent="0.35">
      <c r="A57" s="1" t="s">
        <v>688</v>
      </c>
      <c r="B57" s="1" t="s">
        <v>95</v>
      </c>
      <c r="C57" s="1" t="s">
        <v>37</v>
      </c>
      <c r="D57" s="1" t="str">
        <f>IF(MOD(MID(pesele__24[[#This Row],[PESEL]], 10, 1), 2) = 0, "k", "m")</f>
        <v>k</v>
      </c>
      <c r="E57" s="1" t="str">
        <f>RIGHT(pesele__24[[#This Row],[Imie]], 1)</f>
        <v>a</v>
      </c>
    </row>
    <row r="58" spans="1:5" hidden="1" x14ac:dyDescent="0.35">
      <c r="A58" s="1" t="s">
        <v>689</v>
      </c>
      <c r="B58" s="1" t="s">
        <v>96</v>
      </c>
      <c r="C58" s="1" t="s">
        <v>72</v>
      </c>
      <c r="D58" s="1" t="str">
        <f>IF(MOD(MID(pesele__24[[#This Row],[PESEL]], 10, 1), 2) = 0, "k", "m")</f>
        <v>k</v>
      </c>
      <c r="E58" s="1" t="str">
        <f>RIGHT(pesele__24[[#This Row],[Imie]], 1)</f>
        <v>a</v>
      </c>
    </row>
    <row r="59" spans="1:5" hidden="1" x14ac:dyDescent="0.35">
      <c r="A59" s="1" t="s">
        <v>690</v>
      </c>
      <c r="B59" s="1" t="s">
        <v>97</v>
      </c>
      <c r="C59" s="1" t="s">
        <v>98</v>
      </c>
      <c r="D59" s="1" t="str">
        <f>IF(MOD(MID(pesele__24[[#This Row],[PESEL]], 10, 1), 2) = 0, "k", "m")</f>
        <v>m</v>
      </c>
      <c r="E59" s="1"/>
    </row>
    <row r="60" spans="1:5" hidden="1" x14ac:dyDescent="0.35">
      <c r="A60" s="1" t="s">
        <v>691</v>
      </c>
      <c r="B60" s="1" t="s">
        <v>99</v>
      </c>
      <c r="C60" s="1" t="s">
        <v>31</v>
      </c>
      <c r="D60" s="1" t="str">
        <f>IF(MOD(MID(pesele__24[[#This Row],[PESEL]], 10, 1), 2) = 0, "k", "m")</f>
        <v>m</v>
      </c>
      <c r="E60" s="1"/>
    </row>
    <row r="61" spans="1:5" hidden="1" x14ac:dyDescent="0.35">
      <c r="A61" s="1" t="s">
        <v>692</v>
      </c>
      <c r="B61" s="1" t="s">
        <v>100</v>
      </c>
      <c r="C61" s="1" t="s">
        <v>101</v>
      </c>
      <c r="D61" s="1" t="str">
        <f>IF(MOD(MID(pesele__24[[#This Row],[PESEL]], 10, 1), 2) = 0, "k", "m")</f>
        <v>k</v>
      </c>
      <c r="E61" s="1" t="str">
        <f>RIGHT(pesele__24[[#This Row],[Imie]], 1)</f>
        <v>a</v>
      </c>
    </row>
    <row r="62" spans="1:5" hidden="1" x14ac:dyDescent="0.35">
      <c r="A62" s="1" t="s">
        <v>693</v>
      </c>
      <c r="B62" s="1" t="s">
        <v>102</v>
      </c>
      <c r="C62" s="1" t="s">
        <v>26</v>
      </c>
      <c r="D62" s="1" t="str">
        <f>IF(MOD(MID(pesele__24[[#This Row],[PESEL]], 10, 1), 2) = 0, "k", "m")</f>
        <v>m</v>
      </c>
      <c r="E62" s="1"/>
    </row>
    <row r="63" spans="1:5" hidden="1" x14ac:dyDescent="0.35">
      <c r="A63" s="1" t="s">
        <v>694</v>
      </c>
      <c r="B63" s="1" t="s">
        <v>103</v>
      </c>
      <c r="C63" s="1" t="s">
        <v>104</v>
      </c>
      <c r="D63" s="1" t="str">
        <f>IF(MOD(MID(pesele__24[[#This Row],[PESEL]], 10, 1), 2) = 0, "k", "m")</f>
        <v>m</v>
      </c>
      <c r="E63" s="1"/>
    </row>
    <row r="64" spans="1:5" hidden="1" x14ac:dyDescent="0.35">
      <c r="A64" s="1" t="s">
        <v>695</v>
      </c>
      <c r="B64" s="1" t="s">
        <v>105</v>
      </c>
      <c r="C64" s="1" t="s">
        <v>106</v>
      </c>
      <c r="D64" s="1" t="str">
        <f>IF(MOD(MID(pesele__24[[#This Row],[PESEL]], 10, 1), 2) = 0, "k", "m")</f>
        <v>m</v>
      </c>
      <c r="E64" s="1"/>
    </row>
    <row r="65" spans="1:5" hidden="1" x14ac:dyDescent="0.35">
      <c r="A65" s="1" t="s">
        <v>696</v>
      </c>
      <c r="B65" s="1" t="s">
        <v>107</v>
      </c>
      <c r="C65" s="1" t="s">
        <v>108</v>
      </c>
      <c r="D65" s="1" t="str">
        <f>IF(MOD(MID(pesele__24[[#This Row],[PESEL]], 10, 1), 2) = 0, "k", "m")</f>
        <v>k</v>
      </c>
      <c r="E65" s="1" t="str">
        <f>RIGHT(pesele__24[[#This Row],[Imie]], 1)</f>
        <v>a</v>
      </c>
    </row>
    <row r="66" spans="1:5" hidden="1" x14ac:dyDescent="0.35">
      <c r="A66" s="1" t="s">
        <v>697</v>
      </c>
      <c r="B66" s="1" t="s">
        <v>109</v>
      </c>
      <c r="C66" s="1" t="s">
        <v>17</v>
      </c>
      <c r="D66" s="1" t="str">
        <f>IF(MOD(MID(pesele__24[[#This Row],[PESEL]], 10, 1), 2) = 0, "k", "m")</f>
        <v>m</v>
      </c>
      <c r="E66" s="1"/>
    </row>
    <row r="67" spans="1:5" hidden="1" x14ac:dyDescent="0.35">
      <c r="A67" s="1" t="s">
        <v>698</v>
      </c>
      <c r="B67" s="1" t="s">
        <v>110</v>
      </c>
      <c r="C67" s="1" t="s">
        <v>56</v>
      </c>
      <c r="D67" s="1" t="str">
        <f>IF(MOD(MID(pesele__24[[#This Row],[PESEL]], 10, 1), 2) = 0, "k", "m")</f>
        <v>k</v>
      </c>
      <c r="E67" s="1" t="str">
        <f>RIGHT(pesele__24[[#This Row],[Imie]], 1)</f>
        <v>a</v>
      </c>
    </row>
    <row r="68" spans="1:5" hidden="1" x14ac:dyDescent="0.35">
      <c r="A68" s="1" t="s">
        <v>699</v>
      </c>
      <c r="B68" s="1" t="s">
        <v>111</v>
      </c>
      <c r="C68" s="1" t="s">
        <v>112</v>
      </c>
      <c r="D68" s="1" t="str">
        <f>IF(MOD(MID(pesele__24[[#This Row],[PESEL]], 10, 1), 2) = 0, "k", "m")</f>
        <v>k</v>
      </c>
      <c r="E68" s="1" t="str">
        <f>RIGHT(pesele__24[[#This Row],[Imie]], 1)</f>
        <v>a</v>
      </c>
    </row>
    <row r="69" spans="1:5" hidden="1" x14ac:dyDescent="0.35">
      <c r="A69" s="1" t="s">
        <v>700</v>
      </c>
      <c r="B69" s="1" t="s">
        <v>113</v>
      </c>
      <c r="C69" s="1" t="s">
        <v>114</v>
      </c>
      <c r="D69" s="1" t="str">
        <f>IF(MOD(MID(pesele__24[[#This Row],[PESEL]], 10, 1), 2) = 0, "k", "m")</f>
        <v>k</v>
      </c>
      <c r="E69" s="1" t="str">
        <f>RIGHT(pesele__24[[#This Row],[Imie]], 1)</f>
        <v>a</v>
      </c>
    </row>
    <row r="70" spans="1:5" hidden="1" x14ac:dyDescent="0.35">
      <c r="A70" s="1" t="s">
        <v>701</v>
      </c>
      <c r="B70" s="1" t="s">
        <v>115</v>
      </c>
      <c r="C70" s="1" t="s">
        <v>35</v>
      </c>
      <c r="D70" s="1" t="str">
        <f>IF(MOD(MID(pesele__24[[#This Row],[PESEL]], 10, 1), 2) = 0, "k", "m")</f>
        <v>m</v>
      </c>
      <c r="E70" s="1"/>
    </row>
    <row r="71" spans="1:5" hidden="1" x14ac:dyDescent="0.35">
      <c r="A71" s="1" t="s">
        <v>702</v>
      </c>
      <c r="B71" s="1" t="s">
        <v>116</v>
      </c>
      <c r="C71" s="1" t="s">
        <v>117</v>
      </c>
      <c r="D71" s="1" t="str">
        <f>IF(MOD(MID(pesele__24[[#This Row],[PESEL]], 10, 1), 2) = 0, "k", "m")</f>
        <v>k</v>
      </c>
      <c r="E71" s="1" t="str">
        <f>RIGHT(pesele__24[[#This Row],[Imie]], 1)</f>
        <v>a</v>
      </c>
    </row>
    <row r="72" spans="1:5" hidden="1" x14ac:dyDescent="0.35">
      <c r="A72" s="1" t="s">
        <v>703</v>
      </c>
      <c r="B72" s="1" t="s">
        <v>118</v>
      </c>
      <c r="C72" s="1" t="s">
        <v>29</v>
      </c>
      <c r="D72" s="1" t="str">
        <f>IF(MOD(MID(pesele__24[[#This Row],[PESEL]], 10, 1), 2) = 0, "k", "m")</f>
        <v>m</v>
      </c>
      <c r="E72" s="1"/>
    </row>
    <row r="73" spans="1:5" hidden="1" x14ac:dyDescent="0.35">
      <c r="A73" s="1" t="s">
        <v>704</v>
      </c>
      <c r="B73" s="1" t="s">
        <v>119</v>
      </c>
      <c r="C73" s="1" t="s">
        <v>74</v>
      </c>
      <c r="D73" s="1" t="str">
        <f>IF(MOD(MID(pesele__24[[#This Row],[PESEL]], 10, 1), 2) = 0, "k", "m")</f>
        <v>m</v>
      </c>
      <c r="E73" s="1"/>
    </row>
    <row r="74" spans="1:5" hidden="1" x14ac:dyDescent="0.35">
      <c r="A74" s="1" t="s">
        <v>705</v>
      </c>
      <c r="B74" s="1" t="s">
        <v>120</v>
      </c>
      <c r="C74" s="1" t="s">
        <v>121</v>
      </c>
      <c r="D74" s="1" t="str">
        <f>IF(MOD(MID(pesele__24[[#This Row],[PESEL]], 10, 1), 2) = 0, "k", "m")</f>
        <v>k</v>
      </c>
      <c r="E74" s="1" t="str">
        <f>RIGHT(pesele__24[[#This Row],[Imie]], 1)</f>
        <v>a</v>
      </c>
    </row>
    <row r="75" spans="1:5" hidden="1" x14ac:dyDescent="0.35">
      <c r="A75" s="1" t="s">
        <v>706</v>
      </c>
      <c r="B75" s="1" t="s">
        <v>122</v>
      </c>
      <c r="C75" s="1" t="s">
        <v>14</v>
      </c>
      <c r="D75" s="1" t="str">
        <f>IF(MOD(MID(pesele__24[[#This Row],[PESEL]], 10, 1), 2) = 0, "k", "m")</f>
        <v>m</v>
      </c>
      <c r="E75" s="1"/>
    </row>
    <row r="76" spans="1:5" hidden="1" x14ac:dyDescent="0.35">
      <c r="A76" s="1" t="s">
        <v>707</v>
      </c>
      <c r="B76" s="1" t="s">
        <v>123</v>
      </c>
      <c r="C76" s="1" t="s">
        <v>124</v>
      </c>
      <c r="D76" s="1" t="str">
        <f>IF(MOD(MID(pesele__24[[#This Row],[PESEL]], 10, 1), 2) = 0, "k", "m")</f>
        <v>k</v>
      </c>
      <c r="E76" s="1" t="str">
        <f>RIGHT(pesele__24[[#This Row],[Imie]], 1)</f>
        <v>a</v>
      </c>
    </row>
    <row r="77" spans="1:5" hidden="1" x14ac:dyDescent="0.35">
      <c r="A77" s="1" t="s">
        <v>708</v>
      </c>
      <c r="B77" s="1" t="s">
        <v>125</v>
      </c>
      <c r="C77" s="1" t="s">
        <v>126</v>
      </c>
      <c r="D77" s="1" t="str">
        <f>IF(MOD(MID(pesele__24[[#This Row],[PESEL]], 10, 1), 2) = 0, "k", "m")</f>
        <v>m</v>
      </c>
      <c r="E77" s="1"/>
    </row>
    <row r="78" spans="1:5" hidden="1" x14ac:dyDescent="0.35">
      <c r="A78" s="1" t="s">
        <v>709</v>
      </c>
      <c r="B78" s="1" t="s">
        <v>127</v>
      </c>
      <c r="C78" s="1" t="s">
        <v>128</v>
      </c>
      <c r="D78" s="1" t="str">
        <f>IF(MOD(MID(pesele__24[[#This Row],[PESEL]], 10, 1), 2) = 0, "k", "m")</f>
        <v>m</v>
      </c>
      <c r="E78" s="1"/>
    </row>
    <row r="79" spans="1:5" hidden="1" x14ac:dyDescent="0.35">
      <c r="A79" s="1" t="s">
        <v>710</v>
      </c>
      <c r="B79" s="1" t="s">
        <v>129</v>
      </c>
      <c r="C79" s="1" t="s">
        <v>130</v>
      </c>
      <c r="D79" s="1" t="str">
        <f>IF(MOD(MID(pesele__24[[#This Row],[PESEL]], 10, 1), 2) = 0, "k", "m")</f>
        <v>m</v>
      </c>
      <c r="E79" s="1"/>
    </row>
    <row r="80" spans="1:5" hidden="1" x14ac:dyDescent="0.35">
      <c r="A80" s="1" t="s">
        <v>711</v>
      </c>
      <c r="B80" s="1" t="s">
        <v>131</v>
      </c>
      <c r="C80" s="1" t="s">
        <v>132</v>
      </c>
      <c r="D80" s="1" t="str">
        <f>IF(MOD(MID(pesele__24[[#This Row],[PESEL]], 10, 1), 2) = 0, "k", "m")</f>
        <v>k</v>
      </c>
      <c r="E80" s="1" t="str">
        <f>RIGHT(pesele__24[[#This Row],[Imie]], 1)</f>
        <v>a</v>
      </c>
    </row>
    <row r="81" spans="1:5" hidden="1" x14ac:dyDescent="0.35">
      <c r="A81" s="1" t="s">
        <v>712</v>
      </c>
      <c r="B81" s="1" t="s">
        <v>133</v>
      </c>
      <c r="C81" s="1" t="s">
        <v>134</v>
      </c>
      <c r="D81" s="1" t="str">
        <f>IF(MOD(MID(pesele__24[[#This Row],[PESEL]], 10, 1), 2) = 0, "k", "m")</f>
        <v>k</v>
      </c>
      <c r="E81" s="1" t="str">
        <f>RIGHT(pesele__24[[#This Row],[Imie]], 1)</f>
        <v>a</v>
      </c>
    </row>
    <row r="82" spans="1:5" hidden="1" x14ac:dyDescent="0.35">
      <c r="A82" s="1" t="s">
        <v>713</v>
      </c>
      <c r="B82" s="1" t="s">
        <v>135</v>
      </c>
      <c r="C82" s="1" t="s">
        <v>78</v>
      </c>
      <c r="D82" s="1" t="str">
        <f>IF(MOD(MID(pesele__24[[#This Row],[PESEL]], 10, 1), 2) = 0, "k", "m")</f>
        <v>m</v>
      </c>
      <c r="E82" s="1"/>
    </row>
    <row r="83" spans="1:5" hidden="1" x14ac:dyDescent="0.35">
      <c r="A83" s="1" t="s">
        <v>714</v>
      </c>
      <c r="B83" s="1" t="s">
        <v>136</v>
      </c>
      <c r="C83" s="1" t="s">
        <v>137</v>
      </c>
      <c r="D83" s="1" t="str">
        <f>IF(MOD(MID(pesele__24[[#This Row],[PESEL]], 10, 1), 2) = 0, "k", "m")</f>
        <v>m</v>
      </c>
      <c r="E83" s="1"/>
    </row>
    <row r="84" spans="1:5" hidden="1" x14ac:dyDescent="0.35">
      <c r="A84" s="1" t="s">
        <v>715</v>
      </c>
      <c r="B84" s="1" t="s">
        <v>52</v>
      </c>
      <c r="C84" s="1" t="s">
        <v>12</v>
      </c>
      <c r="D84" s="1" t="str">
        <f>IF(MOD(MID(pesele__24[[#This Row],[PESEL]], 10, 1), 2) = 0, "k", "m")</f>
        <v>m</v>
      </c>
      <c r="E84" s="1"/>
    </row>
    <row r="85" spans="1:5" hidden="1" x14ac:dyDescent="0.35">
      <c r="A85" s="1" t="s">
        <v>716</v>
      </c>
      <c r="B85" s="1" t="s">
        <v>138</v>
      </c>
      <c r="C85" s="1" t="s">
        <v>139</v>
      </c>
      <c r="D85" s="1" t="str">
        <f>IF(MOD(MID(pesele__24[[#This Row],[PESEL]], 10, 1), 2) = 0, "k", "m")</f>
        <v>m</v>
      </c>
      <c r="E85" s="1"/>
    </row>
    <row r="86" spans="1:5" hidden="1" x14ac:dyDescent="0.35">
      <c r="A86" s="1" t="s">
        <v>717</v>
      </c>
      <c r="B86" s="1" t="s">
        <v>140</v>
      </c>
      <c r="C86" s="1" t="s">
        <v>141</v>
      </c>
      <c r="D86" s="1" t="str">
        <f>IF(MOD(MID(pesele__24[[#This Row],[PESEL]], 10, 1), 2) = 0, "k", "m")</f>
        <v>k</v>
      </c>
      <c r="E86" s="1" t="str">
        <f>RIGHT(pesele__24[[#This Row],[Imie]], 1)</f>
        <v>a</v>
      </c>
    </row>
    <row r="87" spans="1:5" hidden="1" x14ac:dyDescent="0.35">
      <c r="A87" s="1" t="s">
        <v>718</v>
      </c>
      <c r="B87" s="1" t="s">
        <v>142</v>
      </c>
      <c r="C87" s="1" t="s">
        <v>10</v>
      </c>
      <c r="D87" s="1" t="str">
        <f>IF(MOD(MID(pesele__24[[#This Row],[PESEL]], 10, 1), 2) = 0, "k", "m")</f>
        <v>m</v>
      </c>
      <c r="E87" s="1"/>
    </row>
    <row r="88" spans="1:5" hidden="1" x14ac:dyDescent="0.35">
      <c r="A88" s="1" t="s">
        <v>719</v>
      </c>
      <c r="B88" s="1" t="s">
        <v>79</v>
      </c>
      <c r="C88" s="1" t="s">
        <v>143</v>
      </c>
      <c r="D88" s="1" t="str">
        <f>IF(MOD(MID(pesele__24[[#This Row],[PESEL]], 10, 1), 2) = 0, "k", "m")</f>
        <v>m</v>
      </c>
      <c r="E88" s="1"/>
    </row>
    <row r="89" spans="1:5" hidden="1" x14ac:dyDescent="0.35">
      <c r="A89" s="1" t="s">
        <v>720</v>
      </c>
      <c r="B89" s="1" t="s">
        <v>144</v>
      </c>
      <c r="C89" s="1" t="s">
        <v>145</v>
      </c>
      <c r="D89" s="1" t="str">
        <f>IF(MOD(MID(pesele__24[[#This Row],[PESEL]], 10, 1), 2) = 0, "k", "m")</f>
        <v>k</v>
      </c>
      <c r="E89" s="1" t="str">
        <f>RIGHT(pesele__24[[#This Row],[Imie]], 1)</f>
        <v>a</v>
      </c>
    </row>
    <row r="90" spans="1:5" hidden="1" x14ac:dyDescent="0.35">
      <c r="A90" s="1" t="s">
        <v>721</v>
      </c>
      <c r="B90" s="1" t="s">
        <v>146</v>
      </c>
      <c r="C90" s="1" t="s">
        <v>4</v>
      </c>
      <c r="D90" s="1" t="str">
        <f>IF(MOD(MID(pesele__24[[#This Row],[PESEL]], 10, 1), 2) = 0, "k", "m")</f>
        <v>m</v>
      </c>
      <c r="E90" s="1"/>
    </row>
    <row r="91" spans="1:5" hidden="1" x14ac:dyDescent="0.35">
      <c r="A91" s="1" t="s">
        <v>722</v>
      </c>
      <c r="B91" s="1" t="s">
        <v>147</v>
      </c>
      <c r="C91" s="1" t="s">
        <v>148</v>
      </c>
      <c r="D91" s="1" t="str">
        <f>IF(MOD(MID(pesele__24[[#This Row],[PESEL]], 10, 1), 2) = 0, "k", "m")</f>
        <v>m</v>
      </c>
      <c r="E91" s="1"/>
    </row>
    <row r="92" spans="1:5" hidden="1" x14ac:dyDescent="0.35">
      <c r="A92" s="1" t="s">
        <v>723</v>
      </c>
      <c r="B92" s="1" t="s">
        <v>149</v>
      </c>
      <c r="C92" s="1" t="s">
        <v>150</v>
      </c>
      <c r="D92" s="1" t="str">
        <f>IF(MOD(MID(pesele__24[[#This Row],[PESEL]], 10, 1), 2) = 0, "k", "m")</f>
        <v>k</v>
      </c>
      <c r="E92" s="1" t="str">
        <f>RIGHT(pesele__24[[#This Row],[Imie]], 1)</f>
        <v>a</v>
      </c>
    </row>
    <row r="93" spans="1:5" hidden="1" x14ac:dyDescent="0.35">
      <c r="A93" s="1" t="s">
        <v>724</v>
      </c>
      <c r="B93" s="1" t="s">
        <v>151</v>
      </c>
      <c r="C93" s="1" t="s">
        <v>145</v>
      </c>
      <c r="D93" s="1" t="str">
        <f>IF(MOD(MID(pesele__24[[#This Row],[PESEL]], 10, 1), 2) = 0, "k", "m")</f>
        <v>k</v>
      </c>
      <c r="E93" s="1" t="str">
        <f>RIGHT(pesele__24[[#This Row],[Imie]], 1)</f>
        <v>a</v>
      </c>
    </row>
    <row r="94" spans="1:5" hidden="1" x14ac:dyDescent="0.35">
      <c r="A94" s="1" t="s">
        <v>725</v>
      </c>
      <c r="B94" s="1" t="s">
        <v>152</v>
      </c>
      <c r="C94" s="1" t="s">
        <v>153</v>
      </c>
      <c r="D94" s="1" t="str">
        <f>IF(MOD(MID(pesele__24[[#This Row],[PESEL]], 10, 1), 2) = 0, "k", "m")</f>
        <v>m</v>
      </c>
      <c r="E94" s="1"/>
    </row>
    <row r="95" spans="1:5" hidden="1" x14ac:dyDescent="0.35">
      <c r="A95" s="1" t="s">
        <v>726</v>
      </c>
      <c r="B95" s="1" t="s">
        <v>154</v>
      </c>
      <c r="C95" s="1" t="s">
        <v>155</v>
      </c>
      <c r="D95" s="1" t="str">
        <f>IF(MOD(MID(pesele__24[[#This Row],[PESEL]], 10, 1), 2) = 0, "k", "m")</f>
        <v>k</v>
      </c>
      <c r="E95" s="1" t="str">
        <f>RIGHT(pesele__24[[#This Row],[Imie]], 1)</f>
        <v>a</v>
      </c>
    </row>
    <row r="96" spans="1:5" hidden="1" x14ac:dyDescent="0.35">
      <c r="A96" s="1" t="s">
        <v>727</v>
      </c>
      <c r="B96" s="1" t="s">
        <v>156</v>
      </c>
      <c r="C96" s="1" t="s">
        <v>157</v>
      </c>
      <c r="D96" s="1" t="str">
        <f>IF(MOD(MID(pesele__24[[#This Row],[PESEL]], 10, 1), 2) = 0, "k", "m")</f>
        <v>m</v>
      </c>
      <c r="E96" s="1"/>
    </row>
    <row r="97" spans="1:5" hidden="1" x14ac:dyDescent="0.35">
      <c r="A97" s="1" t="s">
        <v>728</v>
      </c>
      <c r="B97" s="1" t="s">
        <v>158</v>
      </c>
      <c r="C97" s="1" t="s">
        <v>4</v>
      </c>
      <c r="D97" s="1" t="str">
        <f>IF(MOD(MID(pesele__24[[#This Row],[PESEL]], 10, 1), 2) = 0, "k", "m")</f>
        <v>m</v>
      </c>
      <c r="E97" s="1"/>
    </row>
    <row r="98" spans="1:5" hidden="1" x14ac:dyDescent="0.35">
      <c r="A98" s="1" t="s">
        <v>729</v>
      </c>
      <c r="B98" s="1" t="s">
        <v>159</v>
      </c>
      <c r="C98" s="1" t="s">
        <v>160</v>
      </c>
      <c r="D98" s="1" t="str">
        <f>IF(MOD(MID(pesele__24[[#This Row],[PESEL]], 10, 1), 2) = 0, "k", "m")</f>
        <v>m</v>
      </c>
      <c r="E98" s="1"/>
    </row>
    <row r="99" spans="1:5" hidden="1" x14ac:dyDescent="0.35">
      <c r="A99" s="1" t="s">
        <v>730</v>
      </c>
      <c r="B99" s="1" t="s">
        <v>161</v>
      </c>
      <c r="C99" s="1" t="s">
        <v>162</v>
      </c>
      <c r="D99" s="1" t="str">
        <f>IF(MOD(MID(pesele__24[[#This Row],[PESEL]], 10, 1), 2) = 0, "k", "m")</f>
        <v>m</v>
      </c>
      <c r="E99" s="1"/>
    </row>
    <row r="100" spans="1:5" hidden="1" x14ac:dyDescent="0.35">
      <c r="A100" s="1" t="s">
        <v>731</v>
      </c>
      <c r="B100" s="1" t="s">
        <v>163</v>
      </c>
      <c r="C100" s="1" t="s">
        <v>164</v>
      </c>
      <c r="D100" s="1" t="str">
        <f>IF(MOD(MID(pesele__24[[#This Row],[PESEL]], 10, 1), 2) = 0, "k", "m")</f>
        <v>k</v>
      </c>
      <c r="E100" s="1" t="str">
        <f>RIGHT(pesele__24[[#This Row],[Imie]], 1)</f>
        <v>a</v>
      </c>
    </row>
    <row r="101" spans="1:5" hidden="1" x14ac:dyDescent="0.35">
      <c r="A101" s="1" t="s">
        <v>732</v>
      </c>
      <c r="B101" s="1" t="s">
        <v>165</v>
      </c>
      <c r="C101" s="1" t="s">
        <v>166</v>
      </c>
      <c r="D101" s="1" t="str">
        <f>IF(MOD(MID(pesele__24[[#This Row],[PESEL]], 10, 1), 2) = 0, "k", "m")</f>
        <v>k</v>
      </c>
      <c r="E101" s="1" t="str">
        <f>RIGHT(pesele__24[[#This Row],[Imie]], 1)</f>
        <v>a</v>
      </c>
    </row>
    <row r="102" spans="1:5" hidden="1" x14ac:dyDescent="0.35">
      <c r="A102" s="1" t="s">
        <v>733</v>
      </c>
      <c r="B102" s="1" t="s">
        <v>167</v>
      </c>
      <c r="C102" s="1" t="s">
        <v>168</v>
      </c>
      <c r="D102" s="1" t="str">
        <f>IF(MOD(MID(pesele__24[[#This Row],[PESEL]], 10, 1), 2) = 0, "k", "m")</f>
        <v>m</v>
      </c>
      <c r="E102" s="1"/>
    </row>
    <row r="103" spans="1:5" hidden="1" x14ac:dyDescent="0.35">
      <c r="A103" s="1" t="s">
        <v>734</v>
      </c>
      <c r="B103" s="1" t="s">
        <v>169</v>
      </c>
      <c r="C103" s="1" t="s">
        <v>170</v>
      </c>
      <c r="D103" s="1" t="str">
        <f>IF(MOD(MID(pesele__24[[#This Row],[PESEL]], 10, 1), 2) = 0, "k", "m")</f>
        <v>k</v>
      </c>
      <c r="E103" s="1" t="str">
        <f>RIGHT(pesele__24[[#This Row],[Imie]], 1)</f>
        <v>a</v>
      </c>
    </row>
    <row r="104" spans="1:5" hidden="1" x14ac:dyDescent="0.35">
      <c r="A104" s="1" t="s">
        <v>735</v>
      </c>
      <c r="B104" s="1" t="s">
        <v>171</v>
      </c>
      <c r="C104" s="1" t="s">
        <v>172</v>
      </c>
      <c r="D104" s="1" t="str">
        <f>IF(MOD(MID(pesele__24[[#This Row],[PESEL]], 10, 1), 2) = 0, "k", "m")</f>
        <v>k</v>
      </c>
      <c r="E104" s="1" t="str">
        <f>RIGHT(pesele__24[[#This Row],[Imie]], 1)</f>
        <v>a</v>
      </c>
    </row>
    <row r="105" spans="1:5" hidden="1" x14ac:dyDescent="0.35">
      <c r="A105" s="1" t="s">
        <v>736</v>
      </c>
      <c r="B105" s="1" t="s">
        <v>173</v>
      </c>
      <c r="C105" s="1" t="s">
        <v>174</v>
      </c>
      <c r="D105" s="1" t="str">
        <f>IF(MOD(MID(pesele__24[[#This Row],[PESEL]], 10, 1), 2) = 0, "k", "m")</f>
        <v>m</v>
      </c>
      <c r="E105" s="1"/>
    </row>
    <row r="106" spans="1:5" hidden="1" x14ac:dyDescent="0.35">
      <c r="A106" s="1" t="s">
        <v>737</v>
      </c>
      <c r="B106" s="1" t="s">
        <v>175</v>
      </c>
      <c r="C106" s="1" t="s">
        <v>176</v>
      </c>
      <c r="D106" s="1" t="str">
        <f>IF(MOD(MID(pesele__24[[#This Row],[PESEL]], 10, 1), 2) = 0, "k", "m")</f>
        <v>m</v>
      </c>
      <c r="E106" s="1"/>
    </row>
    <row r="107" spans="1:5" hidden="1" x14ac:dyDescent="0.35">
      <c r="A107" s="1" t="s">
        <v>738</v>
      </c>
      <c r="B107" s="1" t="s">
        <v>177</v>
      </c>
      <c r="C107" s="1" t="s">
        <v>178</v>
      </c>
      <c r="D107" s="1" t="str">
        <f>IF(MOD(MID(pesele__24[[#This Row],[PESEL]], 10, 1), 2) = 0, "k", "m")</f>
        <v>k</v>
      </c>
      <c r="E107" s="1" t="str">
        <f>RIGHT(pesele__24[[#This Row],[Imie]], 1)</f>
        <v>a</v>
      </c>
    </row>
    <row r="108" spans="1:5" hidden="1" x14ac:dyDescent="0.35">
      <c r="A108" s="1" t="s">
        <v>739</v>
      </c>
      <c r="B108" s="1" t="s">
        <v>179</v>
      </c>
      <c r="C108" s="1" t="s">
        <v>180</v>
      </c>
      <c r="D108" s="1" t="str">
        <f>IF(MOD(MID(pesele__24[[#This Row],[PESEL]], 10, 1), 2) = 0, "k", "m")</f>
        <v>m</v>
      </c>
      <c r="E108" s="1"/>
    </row>
    <row r="109" spans="1:5" hidden="1" x14ac:dyDescent="0.35">
      <c r="A109" s="1" t="s">
        <v>740</v>
      </c>
      <c r="B109" s="1" t="s">
        <v>181</v>
      </c>
      <c r="C109" s="1" t="s">
        <v>12</v>
      </c>
      <c r="D109" s="1" t="str">
        <f>IF(MOD(MID(pesele__24[[#This Row],[PESEL]], 10, 1), 2) = 0, "k", "m")</f>
        <v>m</v>
      </c>
      <c r="E109" s="1"/>
    </row>
    <row r="110" spans="1:5" hidden="1" x14ac:dyDescent="0.35">
      <c r="A110" s="1" t="s">
        <v>741</v>
      </c>
      <c r="B110" s="1" t="s">
        <v>182</v>
      </c>
      <c r="C110" s="1" t="s">
        <v>183</v>
      </c>
      <c r="D110" s="1" t="str">
        <f>IF(MOD(MID(pesele__24[[#This Row],[PESEL]], 10, 1), 2) = 0, "k", "m")</f>
        <v>m</v>
      </c>
      <c r="E110" s="1"/>
    </row>
    <row r="111" spans="1:5" hidden="1" x14ac:dyDescent="0.35">
      <c r="A111" s="1" t="s">
        <v>742</v>
      </c>
      <c r="B111" s="1" t="s">
        <v>184</v>
      </c>
      <c r="C111" s="1" t="s">
        <v>185</v>
      </c>
      <c r="D111" s="1" t="str">
        <f>IF(MOD(MID(pesele__24[[#This Row],[PESEL]], 10, 1), 2) = 0, "k", "m")</f>
        <v>k</v>
      </c>
      <c r="E111" s="1" t="str">
        <f>RIGHT(pesele__24[[#This Row],[Imie]], 1)</f>
        <v>a</v>
      </c>
    </row>
    <row r="112" spans="1:5" hidden="1" x14ac:dyDescent="0.35">
      <c r="A112" s="1" t="s">
        <v>743</v>
      </c>
      <c r="B112" s="1" t="s">
        <v>186</v>
      </c>
      <c r="C112" s="1" t="s">
        <v>187</v>
      </c>
      <c r="D112" s="1" t="str">
        <f>IF(MOD(MID(pesele__24[[#This Row],[PESEL]], 10, 1), 2) = 0, "k", "m")</f>
        <v>k</v>
      </c>
      <c r="E112" s="1" t="str">
        <f>RIGHT(pesele__24[[#This Row],[Imie]], 1)</f>
        <v>a</v>
      </c>
    </row>
    <row r="113" spans="1:5" hidden="1" x14ac:dyDescent="0.35">
      <c r="A113" s="1" t="s">
        <v>744</v>
      </c>
      <c r="B113" s="1" t="s">
        <v>188</v>
      </c>
      <c r="C113" s="1" t="s">
        <v>42</v>
      </c>
      <c r="D113" s="1" t="str">
        <f>IF(MOD(MID(pesele__24[[#This Row],[PESEL]], 10, 1), 2) = 0, "k", "m")</f>
        <v>m</v>
      </c>
      <c r="E113" s="1"/>
    </row>
    <row r="114" spans="1:5" hidden="1" x14ac:dyDescent="0.35">
      <c r="A114" s="1" t="s">
        <v>745</v>
      </c>
      <c r="B114" s="1" t="s">
        <v>189</v>
      </c>
      <c r="C114" s="1" t="s">
        <v>51</v>
      </c>
      <c r="D114" s="1" t="str">
        <f>IF(MOD(MID(pesele__24[[#This Row],[PESEL]], 10, 1), 2) = 0, "k", "m")</f>
        <v>k</v>
      </c>
      <c r="E114" s="1" t="str">
        <f>RIGHT(pesele__24[[#This Row],[Imie]], 1)</f>
        <v>a</v>
      </c>
    </row>
    <row r="115" spans="1:5" hidden="1" x14ac:dyDescent="0.35">
      <c r="A115" s="1" t="s">
        <v>746</v>
      </c>
      <c r="B115" s="1" t="s">
        <v>190</v>
      </c>
      <c r="C115" s="1" t="s">
        <v>130</v>
      </c>
      <c r="D115" s="1" t="str">
        <f>IF(MOD(MID(pesele__24[[#This Row],[PESEL]], 10, 1), 2) = 0, "k", "m")</f>
        <v>m</v>
      </c>
      <c r="E115" s="1"/>
    </row>
    <row r="116" spans="1:5" hidden="1" x14ac:dyDescent="0.35">
      <c r="A116" s="1" t="s">
        <v>747</v>
      </c>
      <c r="B116" s="1" t="s">
        <v>191</v>
      </c>
      <c r="C116" s="1" t="s">
        <v>60</v>
      </c>
      <c r="D116" s="1" t="str">
        <f>IF(MOD(MID(pesele__24[[#This Row],[PESEL]], 10, 1), 2) = 0, "k", "m")</f>
        <v>m</v>
      </c>
      <c r="E116" s="1"/>
    </row>
    <row r="117" spans="1:5" hidden="1" x14ac:dyDescent="0.35">
      <c r="A117" s="1" t="s">
        <v>748</v>
      </c>
      <c r="B117" s="1" t="s">
        <v>192</v>
      </c>
      <c r="C117" s="1" t="s">
        <v>193</v>
      </c>
      <c r="D117" s="1" t="str">
        <f>IF(MOD(MID(pesele__24[[#This Row],[PESEL]], 10, 1), 2) = 0, "k", "m")</f>
        <v>k</v>
      </c>
      <c r="E117" s="1" t="str">
        <f>RIGHT(pesele__24[[#This Row],[Imie]], 1)</f>
        <v>a</v>
      </c>
    </row>
    <row r="118" spans="1:5" hidden="1" x14ac:dyDescent="0.35">
      <c r="A118" s="1" t="s">
        <v>749</v>
      </c>
      <c r="B118" s="1" t="s">
        <v>194</v>
      </c>
      <c r="C118" s="1" t="s">
        <v>42</v>
      </c>
      <c r="D118" s="1" t="str">
        <f>IF(MOD(MID(pesele__24[[#This Row],[PESEL]], 10, 1), 2) = 0, "k", "m")</f>
        <v>m</v>
      </c>
      <c r="E118" s="1"/>
    </row>
    <row r="119" spans="1:5" hidden="1" x14ac:dyDescent="0.35">
      <c r="A119" s="1" t="s">
        <v>750</v>
      </c>
      <c r="B119" s="1" t="s">
        <v>195</v>
      </c>
      <c r="C119" s="1" t="s">
        <v>78</v>
      </c>
      <c r="D119" s="1" t="str">
        <f>IF(MOD(MID(pesele__24[[#This Row],[PESEL]], 10, 1), 2) = 0, "k", "m")</f>
        <v>m</v>
      </c>
      <c r="E119" s="1"/>
    </row>
    <row r="120" spans="1:5" hidden="1" x14ac:dyDescent="0.35">
      <c r="A120" s="1" t="s">
        <v>751</v>
      </c>
      <c r="B120" s="1" t="s">
        <v>196</v>
      </c>
      <c r="C120" s="1" t="s">
        <v>42</v>
      </c>
      <c r="D120" s="1" t="str">
        <f>IF(MOD(MID(pesele__24[[#This Row],[PESEL]], 10, 1), 2) = 0, "k", "m")</f>
        <v>m</v>
      </c>
      <c r="E120" s="1"/>
    </row>
    <row r="121" spans="1:5" hidden="1" x14ac:dyDescent="0.35">
      <c r="A121" s="1" t="s">
        <v>752</v>
      </c>
      <c r="B121" s="1" t="s">
        <v>197</v>
      </c>
      <c r="C121" s="1" t="s">
        <v>198</v>
      </c>
      <c r="D121" s="1" t="str">
        <f>IF(MOD(MID(pesele__24[[#This Row],[PESEL]], 10, 1), 2) = 0, "k", "m")</f>
        <v>k</v>
      </c>
      <c r="E121" s="1" t="str">
        <f>RIGHT(pesele__24[[#This Row],[Imie]], 1)</f>
        <v>a</v>
      </c>
    </row>
    <row r="122" spans="1:5" hidden="1" x14ac:dyDescent="0.35">
      <c r="A122" s="1" t="s">
        <v>753</v>
      </c>
      <c r="B122" s="1" t="s">
        <v>199</v>
      </c>
      <c r="C122" s="1" t="s">
        <v>162</v>
      </c>
      <c r="D122" s="1" t="str">
        <f>IF(MOD(MID(pesele__24[[#This Row],[PESEL]], 10, 1), 2) = 0, "k", "m")</f>
        <v>m</v>
      </c>
      <c r="E122" s="1"/>
    </row>
    <row r="123" spans="1:5" hidden="1" x14ac:dyDescent="0.35">
      <c r="A123" s="1" t="s">
        <v>754</v>
      </c>
      <c r="B123" s="1" t="s">
        <v>200</v>
      </c>
      <c r="C123" s="1" t="s">
        <v>201</v>
      </c>
      <c r="D123" s="1" t="str">
        <f>IF(MOD(MID(pesele__24[[#This Row],[PESEL]], 10, 1), 2) = 0, "k", "m")</f>
        <v>k</v>
      </c>
      <c r="E123" s="1" t="str">
        <f>RIGHT(pesele__24[[#This Row],[Imie]], 1)</f>
        <v>a</v>
      </c>
    </row>
    <row r="124" spans="1:5" hidden="1" x14ac:dyDescent="0.35">
      <c r="A124" s="1" t="s">
        <v>755</v>
      </c>
      <c r="B124" s="1" t="s">
        <v>202</v>
      </c>
      <c r="C124" s="1" t="s">
        <v>84</v>
      </c>
      <c r="D124" s="1" t="str">
        <f>IF(MOD(MID(pesele__24[[#This Row],[PESEL]], 10, 1), 2) = 0, "k", "m")</f>
        <v>k</v>
      </c>
      <c r="E124" s="1" t="str">
        <f>RIGHT(pesele__24[[#This Row],[Imie]], 1)</f>
        <v>a</v>
      </c>
    </row>
    <row r="125" spans="1:5" hidden="1" x14ac:dyDescent="0.35">
      <c r="A125" s="1" t="s">
        <v>756</v>
      </c>
      <c r="B125" s="1" t="s">
        <v>203</v>
      </c>
      <c r="C125" s="1" t="s">
        <v>112</v>
      </c>
      <c r="D125" s="1" t="str">
        <f>IF(MOD(MID(pesele__24[[#This Row],[PESEL]], 10, 1), 2) = 0, "k", "m")</f>
        <v>k</v>
      </c>
      <c r="E125" s="1" t="str">
        <f>RIGHT(pesele__24[[#This Row],[Imie]], 1)</f>
        <v>a</v>
      </c>
    </row>
    <row r="126" spans="1:5" hidden="1" x14ac:dyDescent="0.35">
      <c r="A126" s="1" t="s">
        <v>757</v>
      </c>
      <c r="B126" s="1" t="s">
        <v>204</v>
      </c>
      <c r="C126" s="1" t="s">
        <v>205</v>
      </c>
      <c r="D126" s="1" t="str">
        <f>IF(MOD(MID(pesele__24[[#This Row],[PESEL]], 10, 1), 2) = 0, "k", "m")</f>
        <v>k</v>
      </c>
      <c r="E126" s="1" t="str">
        <f>RIGHT(pesele__24[[#This Row],[Imie]], 1)</f>
        <v>a</v>
      </c>
    </row>
    <row r="127" spans="1:5" hidden="1" x14ac:dyDescent="0.35">
      <c r="A127" s="1" t="s">
        <v>758</v>
      </c>
      <c r="B127" s="1" t="s">
        <v>206</v>
      </c>
      <c r="C127" s="1" t="s">
        <v>126</v>
      </c>
      <c r="D127" s="1" t="str">
        <f>IF(MOD(MID(pesele__24[[#This Row],[PESEL]], 10, 1), 2) = 0, "k", "m")</f>
        <v>m</v>
      </c>
      <c r="E127" s="1"/>
    </row>
    <row r="128" spans="1:5" hidden="1" x14ac:dyDescent="0.35">
      <c r="A128" s="1" t="s">
        <v>759</v>
      </c>
      <c r="B128" s="1" t="s">
        <v>207</v>
      </c>
      <c r="C128" s="1" t="s">
        <v>208</v>
      </c>
      <c r="D128" s="1" t="str">
        <f>IF(MOD(MID(pesele__24[[#This Row],[PESEL]], 10, 1), 2) = 0, "k", "m")</f>
        <v>k</v>
      </c>
      <c r="E128" s="1" t="str">
        <f>RIGHT(pesele__24[[#This Row],[Imie]], 1)</f>
        <v>a</v>
      </c>
    </row>
    <row r="129" spans="1:5" hidden="1" x14ac:dyDescent="0.35">
      <c r="A129" s="1" t="s">
        <v>760</v>
      </c>
      <c r="B129" s="1" t="s">
        <v>209</v>
      </c>
      <c r="C129" s="1" t="s">
        <v>12</v>
      </c>
      <c r="D129" s="1" t="str">
        <f>IF(MOD(MID(pesele__24[[#This Row],[PESEL]], 10, 1), 2) = 0, "k", "m")</f>
        <v>m</v>
      </c>
      <c r="E129" s="1"/>
    </row>
    <row r="130" spans="1:5" hidden="1" x14ac:dyDescent="0.35">
      <c r="A130" s="1" t="s">
        <v>761</v>
      </c>
      <c r="B130" s="1" t="s">
        <v>210</v>
      </c>
      <c r="C130" s="1" t="s">
        <v>211</v>
      </c>
      <c r="D130" s="1" t="str">
        <f>IF(MOD(MID(pesele__24[[#This Row],[PESEL]], 10, 1), 2) = 0, "k", "m")</f>
        <v>k</v>
      </c>
      <c r="E130" s="1" t="str">
        <f>RIGHT(pesele__24[[#This Row],[Imie]], 1)</f>
        <v>a</v>
      </c>
    </row>
    <row r="131" spans="1:5" hidden="1" x14ac:dyDescent="0.35">
      <c r="A131" s="1" t="s">
        <v>762</v>
      </c>
      <c r="B131" s="1" t="s">
        <v>212</v>
      </c>
      <c r="C131" s="1" t="s">
        <v>70</v>
      </c>
      <c r="D131" s="1" t="str">
        <f>IF(MOD(MID(pesele__24[[#This Row],[PESEL]], 10, 1), 2) = 0, "k", "m")</f>
        <v>m</v>
      </c>
      <c r="E131" s="1"/>
    </row>
    <row r="132" spans="1:5" hidden="1" x14ac:dyDescent="0.35">
      <c r="A132" s="1" t="s">
        <v>763</v>
      </c>
      <c r="B132" s="1" t="s">
        <v>213</v>
      </c>
      <c r="C132" s="1" t="s">
        <v>214</v>
      </c>
      <c r="D132" s="1" t="str">
        <f>IF(MOD(MID(pesele__24[[#This Row],[PESEL]], 10, 1), 2) = 0, "k", "m")</f>
        <v>k</v>
      </c>
      <c r="E132" s="1" t="str">
        <f>RIGHT(pesele__24[[#This Row],[Imie]], 1)</f>
        <v>a</v>
      </c>
    </row>
    <row r="133" spans="1:5" hidden="1" x14ac:dyDescent="0.35">
      <c r="A133" s="1" t="s">
        <v>764</v>
      </c>
      <c r="B133" s="1" t="s">
        <v>215</v>
      </c>
      <c r="C133" s="1" t="s">
        <v>216</v>
      </c>
      <c r="D133" s="1" t="str">
        <f>IF(MOD(MID(pesele__24[[#This Row],[PESEL]], 10, 1), 2) = 0, "k", "m")</f>
        <v>k</v>
      </c>
      <c r="E133" s="1" t="str">
        <f>RIGHT(pesele__24[[#This Row],[Imie]], 1)</f>
        <v>a</v>
      </c>
    </row>
    <row r="134" spans="1:5" hidden="1" x14ac:dyDescent="0.35">
      <c r="A134" s="1" t="s">
        <v>765</v>
      </c>
      <c r="B134" s="1" t="s">
        <v>217</v>
      </c>
      <c r="C134" s="1" t="s">
        <v>218</v>
      </c>
      <c r="D134" s="1" t="str">
        <f>IF(MOD(MID(pesele__24[[#This Row],[PESEL]], 10, 1), 2) = 0, "k", "m")</f>
        <v>k</v>
      </c>
      <c r="E134" s="1" t="str">
        <f>RIGHT(pesele__24[[#This Row],[Imie]], 1)</f>
        <v>a</v>
      </c>
    </row>
    <row r="135" spans="1:5" hidden="1" x14ac:dyDescent="0.35">
      <c r="A135" s="1" t="s">
        <v>766</v>
      </c>
      <c r="B135" s="1" t="s">
        <v>219</v>
      </c>
      <c r="C135" s="1" t="s">
        <v>58</v>
      </c>
      <c r="D135" s="1" t="str">
        <f>IF(MOD(MID(pesele__24[[#This Row],[PESEL]], 10, 1), 2) = 0, "k", "m")</f>
        <v>k</v>
      </c>
      <c r="E135" s="1" t="str">
        <f>RIGHT(pesele__24[[#This Row],[Imie]], 1)</f>
        <v>a</v>
      </c>
    </row>
    <row r="136" spans="1:5" hidden="1" x14ac:dyDescent="0.35">
      <c r="A136" s="1" t="s">
        <v>767</v>
      </c>
      <c r="B136" s="1" t="s">
        <v>220</v>
      </c>
      <c r="C136" s="1" t="s">
        <v>221</v>
      </c>
      <c r="D136" s="1" t="str">
        <f>IF(MOD(MID(pesele__24[[#This Row],[PESEL]], 10, 1), 2) = 0, "k", "m")</f>
        <v>m</v>
      </c>
      <c r="E136" s="1"/>
    </row>
    <row r="137" spans="1:5" hidden="1" x14ac:dyDescent="0.35">
      <c r="A137" s="1" t="s">
        <v>768</v>
      </c>
      <c r="B137" s="1" t="s">
        <v>222</v>
      </c>
      <c r="C137" s="1" t="s">
        <v>223</v>
      </c>
      <c r="D137" s="1" t="str">
        <f>IF(MOD(MID(pesele__24[[#This Row],[PESEL]], 10, 1), 2) = 0, "k", "m")</f>
        <v>k</v>
      </c>
      <c r="E137" s="1" t="str">
        <f>RIGHT(pesele__24[[#This Row],[Imie]], 1)</f>
        <v>a</v>
      </c>
    </row>
    <row r="138" spans="1:5" hidden="1" x14ac:dyDescent="0.35">
      <c r="A138" s="1" t="s">
        <v>769</v>
      </c>
      <c r="B138" s="1" t="s">
        <v>224</v>
      </c>
      <c r="C138" s="1" t="s">
        <v>214</v>
      </c>
      <c r="D138" s="1" t="str">
        <f>IF(MOD(MID(pesele__24[[#This Row],[PESEL]], 10, 1), 2) = 0, "k", "m")</f>
        <v>k</v>
      </c>
      <c r="E138" s="1" t="str">
        <f>RIGHT(pesele__24[[#This Row],[Imie]], 1)</f>
        <v>a</v>
      </c>
    </row>
    <row r="139" spans="1:5" hidden="1" x14ac:dyDescent="0.35">
      <c r="A139" s="1" t="s">
        <v>770</v>
      </c>
      <c r="B139" s="1" t="s">
        <v>225</v>
      </c>
      <c r="C139" s="1" t="s">
        <v>121</v>
      </c>
      <c r="D139" s="1" t="str">
        <f>IF(MOD(MID(pesele__24[[#This Row],[PESEL]], 10, 1), 2) = 0, "k", "m")</f>
        <v>k</v>
      </c>
      <c r="E139" s="1" t="str">
        <f>RIGHT(pesele__24[[#This Row],[Imie]], 1)</f>
        <v>a</v>
      </c>
    </row>
    <row r="140" spans="1:5" hidden="1" x14ac:dyDescent="0.35">
      <c r="A140" s="1" t="s">
        <v>771</v>
      </c>
      <c r="B140" s="1" t="s">
        <v>226</v>
      </c>
      <c r="C140" s="1" t="s">
        <v>193</v>
      </c>
      <c r="D140" s="1" t="str">
        <f>IF(MOD(MID(pesele__24[[#This Row],[PESEL]], 10, 1), 2) = 0, "k", "m")</f>
        <v>k</v>
      </c>
      <c r="E140" s="1" t="str">
        <f>RIGHT(pesele__24[[#This Row],[Imie]], 1)</f>
        <v>a</v>
      </c>
    </row>
    <row r="141" spans="1:5" hidden="1" x14ac:dyDescent="0.35">
      <c r="A141" s="1" t="s">
        <v>772</v>
      </c>
      <c r="B141" s="1" t="s">
        <v>227</v>
      </c>
      <c r="C141" s="1" t="s">
        <v>70</v>
      </c>
      <c r="D141" s="1" t="str">
        <f>IF(MOD(MID(pesele__24[[#This Row],[PESEL]], 10, 1), 2) = 0, "k", "m")</f>
        <v>m</v>
      </c>
      <c r="E141" s="1"/>
    </row>
    <row r="142" spans="1:5" hidden="1" x14ac:dyDescent="0.35">
      <c r="A142" s="1" t="s">
        <v>773</v>
      </c>
      <c r="B142" s="1" t="s">
        <v>228</v>
      </c>
      <c r="C142" s="1" t="s">
        <v>117</v>
      </c>
      <c r="D142" s="1" t="str">
        <f>IF(MOD(MID(pesele__24[[#This Row],[PESEL]], 10, 1), 2) = 0, "k", "m")</f>
        <v>k</v>
      </c>
      <c r="E142" s="1" t="str">
        <f>RIGHT(pesele__24[[#This Row],[Imie]], 1)</f>
        <v>a</v>
      </c>
    </row>
    <row r="143" spans="1:5" hidden="1" x14ac:dyDescent="0.35">
      <c r="A143" s="1" t="s">
        <v>774</v>
      </c>
      <c r="B143" s="1" t="s">
        <v>228</v>
      </c>
      <c r="C143" s="1" t="s">
        <v>229</v>
      </c>
      <c r="D143" s="1" t="str">
        <f>IF(MOD(MID(pesele__24[[#This Row],[PESEL]], 10, 1), 2) = 0, "k", "m")</f>
        <v>k</v>
      </c>
      <c r="E143" s="1" t="str">
        <f>RIGHT(pesele__24[[#This Row],[Imie]], 1)</f>
        <v>a</v>
      </c>
    </row>
    <row r="144" spans="1:5" hidden="1" x14ac:dyDescent="0.35">
      <c r="A144" s="1" t="s">
        <v>775</v>
      </c>
      <c r="B144" s="1" t="s">
        <v>230</v>
      </c>
      <c r="C144" s="1" t="s">
        <v>104</v>
      </c>
      <c r="D144" s="1" t="str">
        <f>IF(MOD(MID(pesele__24[[#This Row],[PESEL]], 10, 1), 2) = 0, "k", "m")</f>
        <v>m</v>
      </c>
      <c r="E144" s="1"/>
    </row>
    <row r="145" spans="1:5" hidden="1" x14ac:dyDescent="0.35">
      <c r="A145" s="1" t="s">
        <v>776</v>
      </c>
      <c r="B145" s="1" t="s">
        <v>231</v>
      </c>
      <c r="C145" s="1" t="s">
        <v>232</v>
      </c>
      <c r="D145" s="1" t="str">
        <f>IF(MOD(MID(pesele__24[[#This Row],[PESEL]], 10, 1), 2) = 0, "k", "m")</f>
        <v>m</v>
      </c>
      <c r="E145" s="1"/>
    </row>
    <row r="146" spans="1:5" hidden="1" x14ac:dyDescent="0.35">
      <c r="A146" s="1" t="s">
        <v>777</v>
      </c>
      <c r="B146" s="1" t="s">
        <v>233</v>
      </c>
      <c r="C146" s="1" t="s">
        <v>234</v>
      </c>
      <c r="D146" s="1" t="str">
        <f>IF(MOD(MID(pesele__24[[#This Row],[PESEL]], 10, 1), 2) = 0, "k", "m")</f>
        <v>m</v>
      </c>
      <c r="E146" s="1"/>
    </row>
    <row r="147" spans="1:5" hidden="1" x14ac:dyDescent="0.35">
      <c r="A147" s="1" t="s">
        <v>778</v>
      </c>
      <c r="B147" s="1" t="s">
        <v>235</v>
      </c>
      <c r="C147" s="1" t="s">
        <v>236</v>
      </c>
      <c r="D147" s="1" t="str">
        <f>IF(MOD(MID(pesele__24[[#This Row],[PESEL]], 10, 1), 2) = 0, "k", "m")</f>
        <v>k</v>
      </c>
      <c r="E147" s="1" t="str">
        <f>RIGHT(pesele__24[[#This Row],[Imie]], 1)</f>
        <v>a</v>
      </c>
    </row>
    <row r="148" spans="1:5" hidden="1" x14ac:dyDescent="0.35">
      <c r="A148" s="1" t="s">
        <v>779</v>
      </c>
      <c r="B148" s="1" t="s">
        <v>237</v>
      </c>
      <c r="C148" s="1" t="s">
        <v>44</v>
      </c>
      <c r="D148" s="1" t="str">
        <f>IF(MOD(MID(pesele__24[[#This Row],[PESEL]], 10, 1), 2) = 0, "k", "m")</f>
        <v>k</v>
      </c>
      <c r="E148" s="1" t="str">
        <f>RIGHT(pesele__24[[#This Row],[Imie]], 1)</f>
        <v>a</v>
      </c>
    </row>
    <row r="149" spans="1:5" hidden="1" x14ac:dyDescent="0.35">
      <c r="A149" s="1" t="s">
        <v>780</v>
      </c>
      <c r="B149" s="1" t="s">
        <v>238</v>
      </c>
      <c r="C149" s="1" t="s">
        <v>134</v>
      </c>
      <c r="D149" s="1" t="str">
        <f>IF(MOD(MID(pesele__24[[#This Row],[PESEL]], 10, 1), 2) = 0, "k", "m")</f>
        <v>k</v>
      </c>
      <c r="E149" s="1" t="str">
        <f>RIGHT(pesele__24[[#This Row],[Imie]], 1)</f>
        <v>a</v>
      </c>
    </row>
    <row r="150" spans="1:5" hidden="1" x14ac:dyDescent="0.35">
      <c r="A150" s="1" t="s">
        <v>781</v>
      </c>
      <c r="B150" s="1" t="s">
        <v>239</v>
      </c>
      <c r="C150" s="1" t="s">
        <v>150</v>
      </c>
      <c r="D150" s="1" t="str">
        <f>IF(MOD(MID(pesele__24[[#This Row],[PESEL]], 10, 1), 2) = 0, "k", "m")</f>
        <v>k</v>
      </c>
      <c r="E150" s="1" t="str">
        <f>RIGHT(pesele__24[[#This Row],[Imie]], 1)</f>
        <v>a</v>
      </c>
    </row>
    <row r="151" spans="1:5" hidden="1" x14ac:dyDescent="0.35">
      <c r="A151" s="1" t="s">
        <v>782</v>
      </c>
      <c r="B151" s="1" t="s">
        <v>240</v>
      </c>
      <c r="C151" s="1" t="s">
        <v>218</v>
      </c>
      <c r="D151" s="1" t="str">
        <f>IF(MOD(MID(pesele__24[[#This Row],[PESEL]], 10, 1), 2) = 0, "k", "m")</f>
        <v>k</v>
      </c>
      <c r="E151" s="1" t="str">
        <f>RIGHT(pesele__24[[#This Row],[Imie]], 1)</f>
        <v>a</v>
      </c>
    </row>
    <row r="152" spans="1:5" hidden="1" x14ac:dyDescent="0.35">
      <c r="A152" s="1" t="s">
        <v>783</v>
      </c>
      <c r="B152" s="1" t="s">
        <v>241</v>
      </c>
      <c r="C152" s="1" t="s">
        <v>242</v>
      </c>
      <c r="D152" s="1" t="str">
        <f>IF(MOD(MID(pesele__24[[#This Row],[PESEL]], 10, 1), 2) = 0, "k", "m")</f>
        <v>k</v>
      </c>
      <c r="E152" s="1" t="str">
        <f>RIGHT(pesele__24[[#This Row],[Imie]], 1)</f>
        <v>a</v>
      </c>
    </row>
    <row r="153" spans="1:5" hidden="1" x14ac:dyDescent="0.35">
      <c r="A153" s="1" t="s">
        <v>784</v>
      </c>
      <c r="B153" s="1" t="s">
        <v>241</v>
      </c>
      <c r="C153" s="1" t="s">
        <v>243</v>
      </c>
      <c r="D153" s="1" t="str">
        <f>IF(MOD(MID(pesele__24[[#This Row],[PESEL]], 10, 1), 2) = 0, "k", "m")</f>
        <v>k</v>
      </c>
      <c r="E153" s="1" t="str">
        <f>RIGHT(pesele__24[[#This Row],[Imie]], 1)</f>
        <v>a</v>
      </c>
    </row>
    <row r="154" spans="1:5" hidden="1" x14ac:dyDescent="0.35">
      <c r="A154" s="1" t="s">
        <v>785</v>
      </c>
      <c r="B154" s="1" t="s">
        <v>244</v>
      </c>
      <c r="C154" s="1" t="s">
        <v>242</v>
      </c>
      <c r="D154" s="1" t="str">
        <f>IF(MOD(MID(pesele__24[[#This Row],[PESEL]], 10, 1), 2) = 0, "k", "m")</f>
        <v>k</v>
      </c>
      <c r="E154" s="1" t="str">
        <f>RIGHT(pesele__24[[#This Row],[Imie]], 1)</f>
        <v>a</v>
      </c>
    </row>
    <row r="155" spans="1:5" x14ac:dyDescent="0.35">
      <c r="A155" s="1" t="s">
        <v>786</v>
      </c>
      <c r="B155" s="1" t="s">
        <v>245</v>
      </c>
      <c r="C155" s="1" t="s">
        <v>246</v>
      </c>
      <c r="D155" s="1" t="str">
        <f>IF(MOD(MID(pesele__24[[#This Row],[PESEL]], 10, 1), 2) = 0, "k", "m")</f>
        <v>k</v>
      </c>
      <c r="E155" s="1" t="str">
        <f>RIGHT(pesele__24[[#This Row],[Imie]], 1)</f>
        <v>e</v>
      </c>
    </row>
    <row r="156" spans="1:5" hidden="1" x14ac:dyDescent="0.35">
      <c r="A156" s="1" t="s">
        <v>787</v>
      </c>
      <c r="B156" s="1" t="s">
        <v>247</v>
      </c>
      <c r="C156" s="1" t="s">
        <v>211</v>
      </c>
      <c r="D156" s="1" t="str">
        <f>IF(MOD(MID(pesele__24[[#This Row],[PESEL]], 10, 1), 2) = 0, "k", "m")</f>
        <v>k</v>
      </c>
      <c r="E156" s="1" t="str">
        <f>RIGHT(pesele__24[[#This Row],[Imie]], 1)</f>
        <v>a</v>
      </c>
    </row>
    <row r="157" spans="1:5" hidden="1" x14ac:dyDescent="0.35">
      <c r="A157" s="1" t="s">
        <v>788</v>
      </c>
      <c r="B157" s="1" t="s">
        <v>151</v>
      </c>
      <c r="C157" s="1" t="s">
        <v>248</v>
      </c>
      <c r="D157" s="1" t="str">
        <f>IF(MOD(MID(pesele__24[[#This Row],[PESEL]], 10, 1), 2) = 0, "k", "m")</f>
        <v>k</v>
      </c>
      <c r="E157" s="1" t="str">
        <f>RIGHT(pesele__24[[#This Row],[Imie]], 1)</f>
        <v>a</v>
      </c>
    </row>
    <row r="158" spans="1:5" hidden="1" x14ac:dyDescent="0.35">
      <c r="A158" s="1" t="s">
        <v>789</v>
      </c>
      <c r="B158" s="1" t="s">
        <v>249</v>
      </c>
      <c r="C158" s="1" t="s">
        <v>51</v>
      </c>
      <c r="D158" s="1" t="str">
        <f>IF(MOD(MID(pesele__24[[#This Row],[PESEL]], 10, 1), 2) = 0, "k", "m")</f>
        <v>k</v>
      </c>
      <c r="E158" s="1" t="str">
        <f>RIGHT(pesele__24[[#This Row],[Imie]], 1)</f>
        <v>a</v>
      </c>
    </row>
    <row r="159" spans="1:5" hidden="1" x14ac:dyDescent="0.35">
      <c r="A159" s="1" t="s">
        <v>790</v>
      </c>
      <c r="B159" s="1" t="s">
        <v>250</v>
      </c>
      <c r="C159" s="1" t="s">
        <v>251</v>
      </c>
      <c r="D159" s="1" t="str">
        <f>IF(MOD(MID(pesele__24[[#This Row],[PESEL]], 10, 1), 2) = 0, "k", "m")</f>
        <v>k</v>
      </c>
      <c r="E159" s="1" t="str">
        <f>RIGHT(pesele__24[[#This Row],[Imie]], 1)</f>
        <v>a</v>
      </c>
    </row>
    <row r="160" spans="1:5" hidden="1" x14ac:dyDescent="0.35">
      <c r="A160" s="1" t="s">
        <v>791</v>
      </c>
      <c r="B160" s="1" t="s">
        <v>219</v>
      </c>
      <c r="C160" s="1" t="s">
        <v>229</v>
      </c>
      <c r="D160" s="1" t="str">
        <f>IF(MOD(MID(pesele__24[[#This Row],[PESEL]], 10, 1), 2) = 0, "k", "m")</f>
        <v>k</v>
      </c>
      <c r="E160" s="1" t="str">
        <f>RIGHT(pesele__24[[#This Row],[Imie]], 1)</f>
        <v>a</v>
      </c>
    </row>
    <row r="161" spans="1:5" hidden="1" x14ac:dyDescent="0.35">
      <c r="A161" s="1" t="s">
        <v>792</v>
      </c>
      <c r="B161" s="1" t="s">
        <v>252</v>
      </c>
      <c r="C161" s="1" t="s">
        <v>253</v>
      </c>
      <c r="D161" s="1" t="str">
        <f>IF(MOD(MID(pesele__24[[#This Row],[PESEL]], 10, 1), 2) = 0, "k", "m")</f>
        <v>k</v>
      </c>
      <c r="E161" s="1" t="str">
        <f>RIGHT(pesele__24[[#This Row],[Imie]], 1)</f>
        <v>a</v>
      </c>
    </row>
    <row r="162" spans="1:5" hidden="1" x14ac:dyDescent="0.35">
      <c r="A162" s="1" t="s">
        <v>793</v>
      </c>
      <c r="B162" s="1" t="s">
        <v>254</v>
      </c>
      <c r="C162" s="1" t="s">
        <v>255</v>
      </c>
      <c r="D162" s="1" t="str">
        <f>IF(MOD(MID(pesele__24[[#This Row],[PESEL]], 10, 1), 2) = 0, "k", "m")</f>
        <v>k</v>
      </c>
      <c r="E162" s="1" t="str">
        <f>RIGHT(pesele__24[[#This Row],[Imie]], 1)</f>
        <v>a</v>
      </c>
    </row>
    <row r="163" spans="1:5" hidden="1" x14ac:dyDescent="0.35">
      <c r="A163" s="1" t="s">
        <v>794</v>
      </c>
      <c r="B163" s="1" t="s">
        <v>256</v>
      </c>
      <c r="C163" s="1" t="s">
        <v>257</v>
      </c>
      <c r="D163" s="1" t="str">
        <f>IF(MOD(MID(pesele__24[[#This Row],[PESEL]], 10, 1), 2) = 0, "k", "m")</f>
        <v>k</v>
      </c>
      <c r="E163" s="1" t="str">
        <f>RIGHT(pesele__24[[#This Row],[Imie]], 1)</f>
        <v>a</v>
      </c>
    </row>
    <row r="164" spans="1:5" hidden="1" x14ac:dyDescent="0.35">
      <c r="A164" s="1" t="s">
        <v>795</v>
      </c>
      <c r="B164" s="1" t="s">
        <v>258</v>
      </c>
      <c r="C164" s="1" t="s">
        <v>185</v>
      </c>
      <c r="D164" s="1" t="str">
        <f>IF(MOD(MID(pesele__24[[#This Row],[PESEL]], 10, 1), 2) = 0, "k", "m")</f>
        <v>k</v>
      </c>
      <c r="E164" s="1" t="str">
        <f>RIGHT(pesele__24[[#This Row],[Imie]], 1)</f>
        <v>a</v>
      </c>
    </row>
    <row r="165" spans="1:5" hidden="1" x14ac:dyDescent="0.35">
      <c r="A165" s="1" t="s">
        <v>796</v>
      </c>
      <c r="B165" s="1" t="s">
        <v>259</v>
      </c>
      <c r="C165" s="1" t="s">
        <v>185</v>
      </c>
      <c r="D165" s="1" t="str">
        <f>IF(MOD(MID(pesele__24[[#This Row],[PESEL]], 10, 1), 2) = 0, "k", "m")</f>
        <v>k</v>
      </c>
      <c r="E165" s="1" t="str">
        <f>RIGHT(pesele__24[[#This Row],[Imie]], 1)</f>
        <v>a</v>
      </c>
    </row>
    <row r="166" spans="1:5" hidden="1" x14ac:dyDescent="0.35">
      <c r="A166" s="1" t="s">
        <v>797</v>
      </c>
      <c r="B166" s="1" t="s">
        <v>260</v>
      </c>
      <c r="C166" s="1" t="s">
        <v>229</v>
      </c>
      <c r="D166" s="1" t="str">
        <f>IF(MOD(MID(pesele__24[[#This Row],[PESEL]], 10, 1), 2) = 0, "k", "m")</f>
        <v>k</v>
      </c>
      <c r="E166" s="1" t="str">
        <f>RIGHT(pesele__24[[#This Row],[Imie]], 1)</f>
        <v>a</v>
      </c>
    </row>
    <row r="167" spans="1:5" hidden="1" x14ac:dyDescent="0.35">
      <c r="A167" s="1" t="s">
        <v>798</v>
      </c>
      <c r="B167" s="1" t="s">
        <v>261</v>
      </c>
      <c r="C167" s="1" t="s">
        <v>262</v>
      </c>
      <c r="D167" s="1" t="str">
        <f>IF(MOD(MID(pesele__24[[#This Row],[PESEL]], 10, 1), 2) = 0, "k", "m")</f>
        <v>k</v>
      </c>
      <c r="E167" s="1" t="str">
        <f>RIGHT(pesele__24[[#This Row],[Imie]], 1)</f>
        <v>a</v>
      </c>
    </row>
    <row r="168" spans="1:5" hidden="1" x14ac:dyDescent="0.35">
      <c r="A168" s="1" t="s">
        <v>799</v>
      </c>
      <c r="B168" s="1" t="s">
        <v>263</v>
      </c>
      <c r="C168" s="1" t="s">
        <v>257</v>
      </c>
      <c r="D168" s="1" t="str">
        <f>IF(MOD(MID(pesele__24[[#This Row],[PESEL]], 10, 1), 2) = 0, "k", "m")</f>
        <v>k</v>
      </c>
      <c r="E168" s="1" t="str">
        <f>RIGHT(pesele__24[[#This Row],[Imie]], 1)</f>
        <v>a</v>
      </c>
    </row>
    <row r="169" spans="1:5" hidden="1" x14ac:dyDescent="0.35">
      <c r="A169" s="1" t="s">
        <v>800</v>
      </c>
      <c r="B169" s="1" t="s">
        <v>264</v>
      </c>
      <c r="C169" s="1" t="s">
        <v>257</v>
      </c>
      <c r="D169" s="1" t="str">
        <f>IF(MOD(MID(pesele__24[[#This Row],[PESEL]], 10, 1), 2) = 0, "k", "m")</f>
        <v>k</v>
      </c>
      <c r="E169" s="1" t="str">
        <f>RIGHT(pesele__24[[#This Row],[Imie]], 1)</f>
        <v>a</v>
      </c>
    </row>
    <row r="170" spans="1:5" hidden="1" x14ac:dyDescent="0.35">
      <c r="A170" s="1" t="s">
        <v>801</v>
      </c>
      <c r="B170" s="1" t="s">
        <v>265</v>
      </c>
      <c r="C170" s="1" t="s">
        <v>93</v>
      </c>
      <c r="D170" s="1" t="str">
        <f>IF(MOD(MID(pesele__24[[#This Row],[PESEL]], 10, 1), 2) = 0, "k", "m")</f>
        <v>k</v>
      </c>
      <c r="E170" s="1" t="str">
        <f>RIGHT(pesele__24[[#This Row],[Imie]], 1)</f>
        <v>a</v>
      </c>
    </row>
    <row r="171" spans="1:5" hidden="1" x14ac:dyDescent="0.35">
      <c r="A171" s="1" t="s">
        <v>802</v>
      </c>
      <c r="B171" s="1" t="s">
        <v>266</v>
      </c>
      <c r="C171" s="1" t="s">
        <v>267</v>
      </c>
      <c r="D171" s="1" t="str">
        <f>IF(MOD(MID(pesele__24[[#This Row],[PESEL]], 10, 1), 2) = 0, "k", "m")</f>
        <v>k</v>
      </c>
      <c r="E171" s="1" t="str">
        <f>RIGHT(pesele__24[[#This Row],[Imie]], 1)</f>
        <v>a</v>
      </c>
    </row>
    <row r="172" spans="1:5" hidden="1" x14ac:dyDescent="0.35">
      <c r="A172" s="1" t="s">
        <v>803</v>
      </c>
      <c r="B172" s="1" t="s">
        <v>268</v>
      </c>
      <c r="C172" s="1" t="s">
        <v>251</v>
      </c>
      <c r="D172" s="1" t="str">
        <f>IF(MOD(MID(pesele__24[[#This Row],[PESEL]], 10, 1), 2) = 0, "k", "m")</f>
        <v>k</v>
      </c>
      <c r="E172" s="1" t="str">
        <f>RIGHT(pesele__24[[#This Row],[Imie]], 1)</f>
        <v>a</v>
      </c>
    </row>
    <row r="173" spans="1:5" hidden="1" x14ac:dyDescent="0.35">
      <c r="A173" s="1" t="s">
        <v>804</v>
      </c>
      <c r="B173" s="1" t="s">
        <v>269</v>
      </c>
      <c r="C173" s="1" t="s">
        <v>56</v>
      </c>
      <c r="D173" s="1" t="str">
        <f>IF(MOD(MID(pesele__24[[#This Row],[PESEL]], 10, 1), 2) = 0, "k", "m")</f>
        <v>k</v>
      </c>
      <c r="E173" s="1" t="str">
        <f>RIGHT(pesele__24[[#This Row],[Imie]], 1)</f>
        <v>a</v>
      </c>
    </row>
    <row r="174" spans="1:5" hidden="1" x14ac:dyDescent="0.35">
      <c r="A174" s="1" t="s">
        <v>805</v>
      </c>
      <c r="B174" s="1" t="s">
        <v>270</v>
      </c>
      <c r="C174" s="1" t="s">
        <v>257</v>
      </c>
      <c r="D174" s="1" t="str">
        <f>IF(MOD(MID(pesele__24[[#This Row],[PESEL]], 10, 1), 2) = 0, "k", "m")</f>
        <v>k</v>
      </c>
      <c r="E174" s="1" t="str">
        <f>RIGHT(pesele__24[[#This Row],[Imie]], 1)</f>
        <v>a</v>
      </c>
    </row>
    <row r="175" spans="1:5" hidden="1" x14ac:dyDescent="0.35">
      <c r="A175" s="1" t="s">
        <v>806</v>
      </c>
      <c r="B175" s="1" t="s">
        <v>271</v>
      </c>
      <c r="C175" s="1" t="s">
        <v>150</v>
      </c>
      <c r="D175" s="1" t="str">
        <f>IF(MOD(MID(pesele__24[[#This Row],[PESEL]], 10, 1), 2) = 0, "k", "m")</f>
        <v>k</v>
      </c>
      <c r="E175" s="1" t="str">
        <f>RIGHT(pesele__24[[#This Row],[Imie]], 1)</f>
        <v>a</v>
      </c>
    </row>
    <row r="176" spans="1:5" hidden="1" x14ac:dyDescent="0.35">
      <c r="A176" s="1" t="s">
        <v>807</v>
      </c>
      <c r="B176" s="1" t="s">
        <v>272</v>
      </c>
      <c r="C176" s="1" t="s">
        <v>273</v>
      </c>
      <c r="D176" s="1" t="str">
        <f>IF(MOD(MID(pesele__24[[#This Row],[PESEL]], 10, 1), 2) = 0, "k", "m")</f>
        <v>k</v>
      </c>
      <c r="E176" s="1" t="str">
        <f>RIGHT(pesele__24[[#This Row],[Imie]], 1)</f>
        <v>a</v>
      </c>
    </row>
    <row r="177" spans="1:5" hidden="1" x14ac:dyDescent="0.35">
      <c r="A177" s="1" t="s">
        <v>808</v>
      </c>
      <c r="B177" s="1" t="s">
        <v>274</v>
      </c>
      <c r="C177" s="1" t="s">
        <v>121</v>
      </c>
      <c r="D177" s="1" t="str">
        <f>IF(MOD(MID(pesele__24[[#This Row],[PESEL]], 10, 1), 2) = 0, "k", "m")</f>
        <v>k</v>
      </c>
      <c r="E177" s="1" t="str">
        <f>RIGHT(pesele__24[[#This Row],[Imie]], 1)</f>
        <v>a</v>
      </c>
    </row>
    <row r="178" spans="1:5" hidden="1" x14ac:dyDescent="0.35">
      <c r="A178" s="1" t="s">
        <v>809</v>
      </c>
      <c r="B178" s="1" t="s">
        <v>275</v>
      </c>
      <c r="C178" s="1" t="s">
        <v>58</v>
      </c>
      <c r="D178" s="1" t="str">
        <f>IF(MOD(MID(pesele__24[[#This Row],[PESEL]], 10, 1), 2) = 0, "k", "m")</f>
        <v>k</v>
      </c>
      <c r="E178" s="1" t="str">
        <f>RIGHT(pesele__24[[#This Row],[Imie]], 1)</f>
        <v>a</v>
      </c>
    </row>
    <row r="179" spans="1:5" hidden="1" x14ac:dyDescent="0.35">
      <c r="A179" s="1" t="s">
        <v>810</v>
      </c>
      <c r="B179" s="1" t="s">
        <v>276</v>
      </c>
      <c r="C179" s="1" t="s">
        <v>24</v>
      </c>
      <c r="D179" s="1" t="str">
        <f>IF(MOD(MID(pesele__24[[#This Row],[PESEL]], 10, 1), 2) = 0, "k", "m")</f>
        <v>m</v>
      </c>
      <c r="E179" s="1"/>
    </row>
    <row r="180" spans="1:5" hidden="1" x14ac:dyDescent="0.35">
      <c r="A180" s="1" t="s">
        <v>811</v>
      </c>
      <c r="B180" s="1" t="s">
        <v>277</v>
      </c>
      <c r="C180" s="1" t="s">
        <v>278</v>
      </c>
      <c r="D180" s="1" t="str">
        <f>IF(MOD(MID(pesele__24[[#This Row],[PESEL]], 10, 1), 2) = 0, "k", "m")</f>
        <v>m</v>
      </c>
      <c r="E180" s="1"/>
    </row>
    <row r="181" spans="1:5" hidden="1" x14ac:dyDescent="0.35">
      <c r="A181" s="1" t="s">
        <v>812</v>
      </c>
      <c r="B181" s="1" t="s">
        <v>279</v>
      </c>
      <c r="C181" s="1" t="s">
        <v>78</v>
      </c>
      <c r="D181" s="1" t="str">
        <f>IF(MOD(MID(pesele__24[[#This Row],[PESEL]], 10, 1), 2) = 0, "k", "m")</f>
        <v>m</v>
      </c>
      <c r="E181" s="1"/>
    </row>
    <row r="182" spans="1:5" hidden="1" x14ac:dyDescent="0.35">
      <c r="A182" s="1" t="s">
        <v>813</v>
      </c>
      <c r="B182" s="1" t="s">
        <v>280</v>
      </c>
      <c r="C182" s="1" t="s">
        <v>104</v>
      </c>
      <c r="D182" s="1" t="str">
        <f>IF(MOD(MID(pesele__24[[#This Row],[PESEL]], 10, 1), 2) = 0, "k", "m")</f>
        <v>m</v>
      </c>
      <c r="E182" s="1"/>
    </row>
    <row r="183" spans="1:5" hidden="1" x14ac:dyDescent="0.35">
      <c r="A183" s="1" t="s">
        <v>814</v>
      </c>
      <c r="B183" s="1" t="s">
        <v>281</v>
      </c>
      <c r="C183" s="1" t="s">
        <v>282</v>
      </c>
      <c r="D183" s="1" t="str">
        <f>IF(MOD(MID(pesele__24[[#This Row],[PESEL]], 10, 1), 2) = 0, "k", "m")</f>
        <v>m</v>
      </c>
      <c r="E183" s="1"/>
    </row>
    <row r="184" spans="1:5" hidden="1" x14ac:dyDescent="0.35">
      <c r="A184" s="1" t="s">
        <v>815</v>
      </c>
      <c r="B184" s="1" t="s">
        <v>283</v>
      </c>
      <c r="C184" s="1" t="s">
        <v>104</v>
      </c>
      <c r="D184" s="1" t="str">
        <f>IF(MOD(MID(pesele__24[[#This Row],[PESEL]], 10, 1), 2) = 0, "k", "m")</f>
        <v>m</v>
      </c>
      <c r="E184" s="1"/>
    </row>
    <row r="185" spans="1:5" hidden="1" x14ac:dyDescent="0.35">
      <c r="A185" s="1" t="s">
        <v>816</v>
      </c>
      <c r="B185" s="1" t="s">
        <v>284</v>
      </c>
      <c r="C185" s="1" t="s">
        <v>14</v>
      </c>
      <c r="D185" s="1" t="str">
        <f>IF(MOD(MID(pesele__24[[#This Row],[PESEL]], 10, 1), 2) = 0, "k", "m")</f>
        <v>m</v>
      </c>
      <c r="E185" s="1"/>
    </row>
    <row r="186" spans="1:5" hidden="1" x14ac:dyDescent="0.35">
      <c r="A186" s="1" t="s">
        <v>817</v>
      </c>
      <c r="B186" s="1" t="s">
        <v>285</v>
      </c>
      <c r="C186" s="1" t="s">
        <v>104</v>
      </c>
      <c r="D186" s="1" t="str">
        <f>IF(MOD(MID(pesele__24[[#This Row],[PESEL]], 10, 1), 2) = 0, "k", "m")</f>
        <v>m</v>
      </c>
      <c r="E186" s="1"/>
    </row>
    <row r="187" spans="1:5" hidden="1" x14ac:dyDescent="0.35">
      <c r="A187" s="1" t="s">
        <v>818</v>
      </c>
      <c r="B187" s="1" t="s">
        <v>286</v>
      </c>
      <c r="C187" s="1" t="s">
        <v>126</v>
      </c>
      <c r="D187" s="1" t="str">
        <f>IF(MOD(MID(pesele__24[[#This Row],[PESEL]], 10, 1), 2) = 0, "k", "m")</f>
        <v>m</v>
      </c>
      <c r="E187" s="1"/>
    </row>
    <row r="188" spans="1:5" hidden="1" x14ac:dyDescent="0.35">
      <c r="A188" s="1" t="s">
        <v>819</v>
      </c>
      <c r="B188" s="1" t="s">
        <v>287</v>
      </c>
      <c r="C188" s="1" t="s">
        <v>288</v>
      </c>
      <c r="D188" s="1" t="str">
        <f>IF(MOD(MID(pesele__24[[#This Row],[PESEL]], 10, 1), 2) = 0, "k", "m")</f>
        <v>m</v>
      </c>
      <c r="E188" s="1"/>
    </row>
    <row r="189" spans="1:5" hidden="1" x14ac:dyDescent="0.35">
      <c r="A189" s="1" t="s">
        <v>820</v>
      </c>
      <c r="B189" s="1" t="s">
        <v>289</v>
      </c>
      <c r="C189" s="1" t="s">
        <v>234</v>
      </c>
      <c r="D189" s="1" t="str">
        <f>IF(MOD(MID(pesele__24[[#This Row],[PESEL]], 10, 1), 2) = 0, "k", "m")</f>
        <v>m</v>
      </c>
      <c r="E189" s="1"/>
    </row>
    <row r="190" spans="1:5" hidden="1" x14ac:dyDescent="0.35">
      <c r="A190" s="1" t="s">
        <v>821</v>
      </c>
      <c r="B190" s="1" t="s">
        <v>290</v>
      </c>
      <c r="C190" s="1" t="s">
        <v>291</v>
      </c>
      <c r="D190" s="1" t="str">
        <f>IF(MOD(MID(pesele__24[[#This Row],[PESEL]], 10, 1), 2) = 0, "k", "m")</f>
        <v>m</v>
      </c>
      <c r="E190" s="1"/>
    </row>
    <row r="191" spans="1:5" hidden="1" x14ac:dyDescent="0.35">
      <c r="A191" s="1" t="s">
        <v>822</v>
      </c>
      <c r="B191" s="1" t="s">
        <v>292</v>
      </c>
      <c r="C191" s="1" t="s">
        <v>104</v>
      </c>
      <c r="D191" s="1" t="str">
        <f>IF(MOD(MID(pesele__24[[#This Row],[PESEL]], 10, 1), 2) = 0, "k", "m")</f>
        <v>m</v>
      </c>
      <c r="E191" s="1"/>
    </row>
    <row r="192" spans="1:5" hidden="1" x14ac:dyDescent="0.35">
      <c r="A192" s="1" t="s">
        <v>823</v>
      </c>
      <c r="B192" s="1" t="s">
        <v>293</v>
      </c>
      <c r="C192" s="1" t="s">
        <v>294</v>
      </c>
      <c r="D192" s="1" t="str">
        <f>IF(MOD(MID(pesele__24[[#This Row],[PESEL]], 10, 1), 2) = 0, "k", "m")</f>
        <v>m</v>
      </c>
      <c r="E192" s="1"/>
    </row>
    <row r="193" spans="1:5" hidden="1" x14ac:dyDescent="0.35">
      <c r="A193" s="1" t="s">
        <v>824</v>
      </c>
      <c r="B193" s="1" t="s">
        <v>295</v>
      </c>
      <c r="C193" s="1" t="s">
        <v>296</v>
      </c>
      <c r="D193" s="1" t="str">
        <f>IF(MOD(MID(pesele__24[[#This Row],[PESEL]], 10, 1), 2) = 0, "k", "m")</f>
        <v>m</v>
      </c>
      <c r="E193" s="1"/>
    </row>
    <row r="194" spans="1:5" hidden="1" x14ac:dyDescent="0.35">
      <c r="A194" s="1" t="s">
        <v>825</v>
      </c>
      <c r="B194" s="1" t="s">
        <v>297</v>
      </c>
      <c r="C194" s="1" t="s">
        <v>162</v>
      </c>
      <c r="D194" s="1" t="str">
        <f>IF(MOD(MID(pesele__24[[#This Row],[PESEL]], 10, 1), 2) = 0, "k", "m")</f>
        <v>m</v>
      </c>
      <c r="E194" s="1"/>
    </row>
    <row r="195" spans="1:5" hidden="1" x14ac:dyDescent="0.35">
      <c r="A195" s="1" t="s">
        <v>826</v>
      </c>
      <c r="B195" s="1" t="s">
        <v>298</v>
      </c>
      <c r="C195" s="1" t="s">
        <v>139</v>
      </c>
      <c r="D195" s="1" t="str">
        <f>IF(MOD(MID(pesele__24[[#This Row],[PESEL]], 10, 1), 2) = 0, "k", "m")</f>
        <v>m</v>
      </c>
      <c r="E195" s="1"/>
    </row>
    <row r="196" spans="1:5" hidden="1" x14ac:dyDescent="0.35">
      <c r="A196" s="1" t="s">
        <v>827</v>
      </c>
      <c r="B196" s="1" t="s">
        <v>299</v>
      </c>
      <c r="C196" s="1" t="s">
        <v>232</v>
      </c>
      <c r="D196" s="1" t="str">
        <f>IF(MOD(MID(pesele__24[[#This Row],[PESEL]], 10, 1), 2) = 0, "k", "m")</f>
        <v>m</v>
      </c>
      <c r="E196" s="1"/>
    </row>
    <row r="197" spans="1:5" hidden="1" x14ac:dyDescent="0.35">
      <c r="A197" s="1" t="s">
        <v>828</v>
      </c>
      <c r="B197" s="1" t="s">
        <v>300</v>
      </c>
      <c r="C197" s="1" t="s">
        <v>234</v>
      </c>
      <c r="D197" s="1" t="str">
        <f>IF(MOD(MID(pesele__24[[#This Row],[PESEL]], 10, 1), 2) = 0, "k", "m")</f>
        <v>m</v>
      </c>
      <c r="E197" s="1"/>
    </row>
    <row r="198" spans="1:5" hidden="1" x14ac:dyDescent="0.35">
      <c r="A198" s="1" t="s">
        <v>829</v>
      </c>
      <c r="B198" s="1" t="s">
        <v>301</v>
      </c>
      <c r="C198" s="1" t="s">
        <v>302</v>
      </c>
      <c r="D198" s="1" t="str">
        <f>IF(MOD(MID(pesele__24[[#This Row],[PESEL]], 10, 1), 2) = 0, "k", "m")</f>
        <v>m</v>
      </c>
      <c r="E198" s="1"/>
    </row>
    <row r="199" spans="1:5" hidden="1" x14ac:dyDescent="0.35">
      <c r="A199" s="1" t="s">
        <v>830</v>
      </c>
      <c r="B199" s="1" t="s">
        <v>27</v>
      </c>
      <c r="C199" s="1" t="s">
        <v>137</v>
      </c>
      <c r="D199" s="1" t="str">
        <f>IF(MOD(MID(pesele__24[[#This Row],[PESEL]], 10, 1), 2) = 0, "k", "m")</f>
        <v>m</v>
      </c>
      <c r="E199" s="1"/>
    </row>
    <row r="200" spans="1:5" hidden="1" x14ac:dyDescent="0.35">
      <c r="A200" s="1" t="s">
        <v>831</v>
      </c>
      <c r="B200" s="1" t="s">
        <v>303</v>
      </c>
      <c r="C200" s="1" t="s">
        <v>291</v>
      </c>
      <c r="D200" s="1" t="str">
        <f>IF(MOD(MID(pesele__24[[#This Row],[PESEL]], 10, 1), 2) = 0, "k", "m")</f>
        <v>m</v>
      </c>
      <c r="E200" s="1"/>
    </row>
    <row r="201" spans="1:5" hidden="1" x14ac:dyDescent="0.35">
      <c r="A201" s="1" t="s">
        <v>832</v>
      </c>
      <c r="B201" s="1" t="s">
        <v>304</v>
      </c>
      <c r="C201" s="1" t="s">
        <v>305</v>
      </c>
      <c r="D201" s="1" t="str">
        <f>IF(MOD(MID(pesele__24[[#This Row],[PESEL]], 10, 1), 2) = 0, "k", "m")</f>
        <v>m</v>
      </c>
      <c r="E201" s="1"/>
    </row>
    <row r="202" spans="1:5" hidden="1" x14ac:dyDescent="0.35">
      <c r="A202" s="1" t="s">
        <v>833</v>
      </c>
      <c r="B202" s="1" t="s">
        <v>306</v>
      </c>
      <c r="C202" s="1" t="s">
        <v>307</v>
      </c>
      <c r="D202" s="1" t="str">
        <f>IF(MOD(MID(pesele__24[[#This Row],[PESEL]], 10, 1), 2) = 0, "k", "m")</f>
        <v>m</v>
      </c>
      <c r="E202" s="1"/>
    </row>
    <row r="203" spans="1:5" hidden="1" x14ac:dyDescent="0.35">
      <c r="A203" s="1" t="s">
        <v>834</v>
      </c>
      <c r="B203" s="1" t="s">
        <v>308</v>
      </c>
      <c r="C203" s="1" t="s">
        <v>309</v>
      </c>
      <c r="D203" s="1" t="str">
        <f>IF(MOD(MID(pesele__24[[#This Row],[PESEL]], 10, 1), 2) = 0, "k", "m")</f>
        <v>m</v>
      </c>
      <c r="E203" s="1"/>
    </row>
    <row r="204" spans="1:5" hidden="1" x14ac:dyDescent="0.35">
      <c r="A204" s="1" t="s">
        <v>835</v>
      </c>
      <c r="B204" s="1" t="s">
        <v>310</v>
      </c>
      <c r="C204" s="1" t="s">
        <v>126</v>
      </c>
      <c r="D204" s="1" t="str">
        <f>IF(MOD(MID(pesele__24[[#This Row],[PESEL]], 10, 1), 2) = 0, "k", "m")</f>
        <v>m</v>
      </c>
      <c r="E204" s="1"/>
    </row>
    <row r="205" spans="1:5" hidden="1" x14ac:dyDescent="0.35">
      <c r="A205" s="1" t="s">
        <v>836</v>
      </c>
      <c r="B205" s="1" t="s">
        <v>311</v>
      </c>
      <c r="C205" s="1" t="s">
        <v>26</v>
      </c>
      <c r="D205" s="1" t="str">
        <f>IF(MOD(MID(pesele__24[[#This Row],[PESEL]], 10, 1), 2) = 0, "k", "m")</f>
        <v>m</v>
      </c>
      <c r="E205" s="1"/>
    </row>
    <row r="206" spans="1:5" hidden="1" x14ac:dyDescent="0.35">
      <c r="A206" s="1" t="s">
        <v>837</v>
      </c>
      <c r="B206" s="1" t="s">
        <v>312</v>
      </c>
      <c r="C206" s="1" t="s">
        <v>8</v>
      </c>
      <c r="D206" s="1" t="str">
        <f>IF(MOD(MID(pesele__24[[#This Row],[PESEL]], 10, 1), 2) = 0, "k", "m")</f>
        <v>m</v>
      </c>
      <c r="E206" s="1"/>
    </row>
    <row r="207" spans="1:5" hidden="1" x14ac:dyDescent="0.35">
      <c r="A207" s="1" t="s">
        <v>838</v>
      </c>
      <c r="B207" s="1" t="s">
        <v>313</v>
      </c>
      <c r="C207" s="1" t="s">
        <v>104</v>
      </c>
      <c r="D207" s="1" t="str">
        <f>IF(MOD(MID(pesele__24[[#This Row],[PESEL]], 10, 1), 2) = 0, "k", "m")</f>
        <v>m</v>
      </c>
      <c r="E207" s="1"/>
    </row>
    <row r="208" spans="1:5" hidden="1" x14ac:dyDescent="0.35">
      <c r="A208" s="1" t="s">
        <v>839</v>
      </c>
      <c r="B208" s="1" t="s">
        <v>314</v>
      </c>
      <c r="C208" s="1" t="s">
        <v>137</v>
      </c>
      <c r="D208" s="1" t="str">
        <f>IF(MOD(MID(pesele__24[[#This Row],[PESEL]], 10, 1), 2) = 0, "k", "m")</f>
        <v>m</v>
      </c>
      <c r="E208" s="1"/>
    </row>
    <row r="209" spans="1:5" hidden="1" x14ac:dyDescent="0.35">
      <c r="A209" s="1" t="s">
        <v>840</v>
      </c>
      <c r="B209" s="1" t="s">
        <v>314</v>
      </c>
      <c r="C209" s="1" t="s">
        <v>12</v>
      </c>
      <c r="D209" s="1" t="str">
        <f>IF(MOD(MID(pesele__24[[#This Row],[PESEL]], 10, 1), 2) = 0, "k", "m")</f>
        <v>m</v>
      </c>
      <c r="E209" s="1"/>
    </row>
    <row r="210" spans="1:5" hidden="1" x14ac:dyDescent="0.35">
      <c r="A210" s="1" t="s">
        <v>841</v>
      </c>
      <c r="B210" s="1" t="s">
        <v>315</v>
      </c>
      <c r="C210" s="1" t="s">
        <v>48</v>
      </c>
      <c r="D210" s="1" t="str">
        <f>IF(MOD(MID(pesele__24[[#This Row],[PESEL]], 10, 1), 2) = 0, "k", "m")</f>
        <v>m</v>
      </c>
      <c r="E210" s="1"/>
    </row>
    <row r="211" spans="1:5" hidden="1" x14ac:dyDescent="0.35">
      <c r="A211" s="1" t="s">
        <v>842</v>
      </c>
      <c r="B211" s="1" t="s">
        <v>316</v>
      </c>
      <c r="C211" s="1" t="s">
        <v>74</v>
      </c>
      <c r="D211" s="1" t="str">
        <f>IF(MOD(MID(pesele__24[[#This Row],[PESEL]], 10, 1), 2) = 0, "k", "m")</f>
        <v>m</v>
      </c>
      <c r="E211" s="1"/>
    </row>
    <row r="212" spans="1:5" hidden="1" x14ac:dyDescent="0.35">
      <c r="A212" s="1" t="s">
        <v>843</v>
      </c>
      <c r="B212" s="1" t="s">
        <v>317</v>
      </c>
      <c r="C212" s="1" t="s">
        <v>211</v>
      </c>
      <c r="D212" s="1" t="str">
        <f>IF(MOD(MID(pesele__24[[#This Row],[PESEL]], 10, 1), 2) = 0, "k", "m")</f>
        <v>k</v>
      </c>
      <c r="E212" s="1" t="str">
        <f>RIGHT(pesele__24[[#This Row],[Imie]], 1)</f>
        <v>a</v>
      </c>
    </row>
    <row r="213" spans="1:5" hidden="1" x14ac:dyDescent="0.35">
      <c r="A213" s="1" t="s">
        <v>844</v>
      </c>
      <c r="B213" s="1" t="s">
        <v>318</v>
      </c>
      <c r="C213" s="1" t="s">
        <v>26</v>
      </c>
      <c r="D213" s="1" t="str">
        <f>IF(MOD(MID(pesele__24[[#This Row],[PESEL]], 10, 1), 2) = 0, "k", "m")</f>
        <v>m</v>
      </c>
      <c r="E213" s="1"/>
    </row>
    <row r="214" spans="1:5" hidden="1" x14ac:dyDescent="0.35">
      <c r="A214" s="1" t="s">
        <v>845</v>
      </c>
      <c r="B214" s="1" t="s">
        <v>20</v>
      </c>
      <c r="C214" s="1" t="s">
        <v>29</v>
      </c>
      <c r="D214" s="1" t="str">
        <f>IF(MOD(MID(pesele__24[[#This Row],[PESEL]], 10, 1), 2) = 0, "k", "m")</f>
        <v>m</v>
      </c>
      <c r="E214" s="1"/>
    </row>
    <row r="215" spans="1:5" hidden="1" x14ac:dyDescent="0.35">
      <c r="A215" s="1" t="s">
        <v>846</v>
      </c>
      <c r="B215" s="1" t="s">
        <v>319</v>
      </c>
      <c r="C215" s="1" t="s">
        <v>320</v>
      </c>
      <c r="D215" s="1" t="str">
        <f>IF(MOD(MID(pesele__24[[#This Row],[PESEL]], 10, 1), 2) = 0, "k", "m")</f>
        <v>k</v>
      </c>
      <c r="E215" s="1" t="str">
        <f>RIGHT(pesele__24[[#This Row],[Imie]], 1)</f>
        <v>a</v>
      </c>
    </row>
    <row r="216" spans="1:5" hidden="1" x14ac:dyDescent="0.35">
      <c r="A216" s="1" t="s">
        <v>847</v>
      </c>
      <c r="B216" s="1" t="s">
        <v>321</v>
      </c>
      <c r="C216" s="1" t="s">
        <v>58</v>
      </c>
      <c r="D216" s="1" t="str">
        <f>IF(MOD(MID(pesele__24[[#This Row],[PESEL]], 10, 1), 2) = 0, "k", "m")</f>
        <v>k</v>
      </c>
      <c r="E216" s="1" t="str">
        <f>RIGHT(pesele__24[[#This Row],[Imie]], 1)</f>
        <v>a</v>
      </c>
    </row>
    <row r="217" spans="1:5" hidden="1" x14ac:dyDescent="0.35">
      <c r="A217" s="1" t="s">
        <v>848</v>
      </c>
      <c r="B217" s="1" t="s">
        <v>322</v>
      </c>
      <c r="C217" s="1" t="s">
        <v>255</v>
      </c>
      <c r="D217" s="1" t="str">
        <f>IF(MOD(MID(pesele__24[[#This Row],[PESEL]], 10, 1), 2) = 0, "k", "m")</f>
        <v>k</v>
      </c>
      <c r="E217" s="1" t="str">
        <f>RIGHT(pesele__24[[#This Row],[Imie]], 1)</f>
        <v>a</v>
      </c>
    </row>
    <row r="218" spans="1:5" hidden="1" x14ac:dyDescent="0.35">
      <c r="A218" s="1" t="s">
        <v>849</v>
      </c>
      <c r="B218" s="1" t="s">
        <v>323</v>
      </c>
      <c r="C218" s="1" t="s">
        <v>201</v>
      </c>
      <c r="D218" s="1" t="str">
        <f>IF(MOD(MID(pesele__24[[#This Row],[PESEL]], 10, 1), 2) = 0, "k", "m")</f>
        <v>k</v>
      </c>
      <c r="E218" s="1" t="str">
        <f>RIGHT(pesele__24[[#This Row],[Imie]], 1)</f>
        <v>a</v>
      </c>
    </row>
    <row r="219" spans="1:5" hidden="1" x14ac:dyDescent="0.35">
      <c r="A219" s="1" t="s">
        <v>850</v>
      </c>
      <c r="B219" s="1" t="s">
        <v>324</v>
      </c>
      <c r="C219" s="1" t="s">
        <v>112</v>
      </c>
      <c r="D219" s="1" t="str">
        <f>IF(MOD(MID(pesele__24[[#This Row],[PESEL]], 10, 1), 2) = 0, "k", "m")</f>
        <v>k</v>
      </c>
      <c r="E219" s="1" t="str">
        <f>RIGHT(pesele__24[[#This Row],[Imie]], 1)</f>
        <v>a</v>
      </c>
    </row>
    <row r="220" spans="1:5" hidden="1" x14ac:dyDescent="0.35">
      <c r="A220" s="1" t="s">
        <v>851</v>
      </c>
      <c r="B220" s="1" t="s">
        <v>325</v>
      </c>
      <c r="C220" s="1" t="s">
        <v>257</v>
      </c>
      <c r="D220" s="1" t="str">
        <f>IF(MOD(MID(pesele__24[[#This Row],[PESEL]], 10, 1), 2) = 0, "k", "m")</f>
        <v>k</v>
      </c>
      <c r="E220" s="1" t="str">
        <f>RIGHT(pesele__24[[#This Row],[Imie]], 1)</f>
        <v>a</v>
      </c>
    </row>
    <row r="221" spans="1:5" hidden="1" x14ac:dyDescent="0.35">
      <c r="A221" s="1" t="s">
        <v>852</v>
      </c>
      <c r="B221" s="1" t="s">
        <v>326</v>
      </c>
      <c r="C221" s="1" t="s">
        <v>12</v>
      </c>
      <c r="D221" s="1" t="str">
        <f>IF(MOD(MID(pesele__24[[#This Row],[PESEL]], 10, 1), 2) = 0, "k", "m")</f>
        <v>m</v>
      </c>
      <c r="E221" s="1"/>
    </row>
    <row r="222" spans="1:5" hidden="1" x14ac:dyDescent="0.35">
      <c r="A222" s="1" t="s">
        <v>853</v>
      </c>
      <c r="B222" s="1" t="s">
        <v>327</v>
      </c>
      <c r="C222" s="1" t="s">
        <v>257</v>
      </c>
      <c r="D222" s="1" t="str">
        <f>IF(MOD(MID(pesele__24[[#This Row],[PESEL]], 10, 1), 2) = 0, "k", "m")</f>
        <v>k</v>
      </c>
      <c r="E222" s="1" t="str">
        <f>RIGHT(pesele__24[[#This Row],[Imie]], 1)</f>
        <v>a</v>
      </c>
    </row>
    <row r="223" spans="1:5" hidden="1" x14ac:dyDescent="0.35">
      <c r="A223" s="1" t="s">
        <v>854</v>
      </c>
      <c r="B223" s="1" t="s">
        <v>328</v>
      </c>
      <c r="C223" s="1" t="s">
        <v>193</v>
      </c>
      <c r="D223" s="1" t="str">
        <f>IF(MOD(MID(pesele__24[[#This Row],[PESEL]], 10, 1), 2) = 0, "k", "m")</f>
        <v>k</v>
      </c>
      <c r="E223" s="1" t="str">
        <f>RIGHT(pesele__24[[#This Row],[Imie]], 1)</f>
        <v>a</v>
      </c>
    </row>
    <row r="224" spans="1:5" hidden="1" x14ac:dyDescent="0.35">
      <c r="A224" s="1" t="s">
        <v>855</v>
      </c>
      <c r="B224" s="1" t="s">
        <v>329</v>
      </c>
      <c r="C224" s="1" t="s">
        <v>193</v>
      </c>
      <c r="D224" s="1" t="str">
        <f>IF(MOD(MID(pesele__24[[#This Row],[PESEL]], 10, 1), 2) = 0, "k", "m")</f>
        <v>k</v>
      </c>
      <c r="E224" s="1" t="str">
        <f>RIGHT(pesele__24[[#This Row],[Imie]], 1)</f>
        <v>a</v>
      </c>
    </row>
    <row r="225" spans="1:5" hidden="1" x14ac:dyDescent="0.35">
      <c r="A225" s="1" t="s">
        <v>856</v>
      </c>
      <c r="B225" s="1" t="s">
        <v>330</v>
      </c>
      <c r="C225" s="1" t="s">
        <v>117</v>
      </c>
      <c r="D225" s="1" t="str">
        <f>IF(MOD(MID(pesele__24[[#This Row],[PESEL]], 10, 1), 2) = 0, "k", "m")</f>
        <v>k</v>
      </c>
      <c r="E225" s="1" t="str">
        <f>RIGHT(pesele__24[[#This Row],[Imie]], 1)</f>
        <v>a</v>
      </c>
    </row>
    <row r="226" spans="1:5" hidden="1" x14ac:dyDescent="0.35">
      <c r="A226" s="1" t="s">
        <v>857</v>
      </c>
      <c r="B226" s="1" t="s">
        <v>331</v>
      </c>
      <c r="C226" s="1" t="s">
        <v>262</v>
      </c>
      <c r="D226" s="1" t="str">
        <f>IF(MOD(MID(pesele__24[[#This Row],[PESEL]], 10, 1), 2) = 0, "k", "m")</f>
        <v>k</v>
      </c>
      <c r="E226" s="1" t="str">
        <f>RIGHT(pesele__24[[#This Row],[Imie]], 1)</f>
        <v>a</v>
      </c>
    </row>
    <row r="227" spans="1:5" hidden="1" x14ac:dyDescent="0.35">
      <c r="A227" s="1" t="s">
        <v>858</v>
      </c>
      <c r="B227" s="1" t="s">
        <v>332</v>
      </c>
      <c r="C227" s="1" t="s">
        <v>333</v>
      </c>
      <c r="D227" s="1" t="str">
        <f>IF(MOD(MID(pesele__24[[#This Row],[PESEL]], 10, 1), 2) = 0, "k", "m")</f>
        <v>k</v>
      </c>
      <c r="E227" s="1" t="str">
        <f>RIGHT(pesele__24[[#This Row],[Imie]], 1)</f>
        <v>a</v>
      </c>
    </row>
    <row r="228" spans="1:5" hidden="1" x14ac:dyDescent="0.35">
      <c r="A228" s="1" t="s">
        <v>859</v>
      </c>
      <c r="B228" s="1" t="s">
        <v>334</v>
      </c>
      <c r="C228" s="1" t="s">
        <v>218</v>
      </c>
      <c r="D228" s="1" t="str">
        <f>IF(MOD(MID(pesele__24[[#This Row],[PESEL]], 10, 1), 2) = 0, "k", "m")</f>
        <v>k</v>
      </c>
      <c r="E228" s="1" t="str">
        <f>RIGHT(pesele__24[[#This Row],[Imie]], 1)</f>
        <v>a</v>
      </c>
    </row>
    <row r="229" spans="1:5" hidden="1" x14ac:dyDescent="0.35">
      <c r="A229" s="1" t="s">
        <v>860</v>
      </c>
      <c r="B229" s="1" t="s">
        <v>335</v>
      </c>
      <c r="C229" s="1" t="s">
        <v>336</v>
      </c>
      <c r="D229" s="1" t="str">
        <f>IF(MOD(MID(pesele__24[[#This Row],[PESEL]], 10, 1), 2) = 0, "k", "m")</f>
        <v>k</v>
      </c>
      <c r="E229" s="1" t="str">
        <f>RIGHT(pesele__24[[#This Row],[Imie]], 1)</f>
        <v>a</v>
      </c>
    </row>
    <row r="230" spans="1:5" hidden="1" x14ac:dyDescent="0.35">
      <c r="A230" s="1" t="s">
        <v>861</v>
      </c>
      <c r="B230" s="1" t="s">
        <v>337</v>
      </c>
      <c r="C230" s="1" t="s">
        <v>338</v>
      </c>
      <c r="D230" s="1" t="str">
        <f>IF(MOD(MID(pesele__24[[#This Row],[PESEL]], 10, 1), 2) = 0, "k", "m")</f>
        <v>m</v>
      </c>
      <c r="E230" s="1"/>
    </row>
    <row r="231" spans="1:5" hidden="1" x14ac:dyDescent="0.35">
      <c r="A231" s="1" t="s">
        <v>862</v>
      </c>
      <c r="B231" s="1" t="s">
        <v>339</v>
      </c>
      <c r="C231" s="1" t="s">
        <v>340</v>
      </c>
      <c r="D231" s="1" t="str">
        <f>IF(MOD(MID(pesele__24[[#This Row],[PESEL]], 10, 1), 2) = 0, "k", "m")</f>
        <v>m</v>
      </c>
      <c r="E231" s="1"/>
    </row>
    <row r="232" spans="1:5" hidden="1" x14ac:dyDescent="0.35">
      <c r="A232" s="1" t="s">
        <v>863</v>
      </c>
      <c r="B232" s="1" t="s">
        <v>341</v>
      </c>
      <c r="C232" s="1" t="s">
        <v>172</v>
      </c>
      <c r="D232" s="1" t="str">
        <f>IF(MOD(MID(pesele__24[[#This Row],[PESEL]], 10, 1), 2) = 0, "k", "m")</f>
        <v>k</v>
      </c>
      <c r="E232" s="1" t="str">
        <f>RIGHT(pesele__24[[#This Row],[Imie]], 1)</f>
        <v>a</v>
      </c>
    </row>
    <row r="233" spans="1:5" hidden="1" x14ac:dyDescent="0.35">
      <c r="A233" s="1" t="s">
        <v>864</v>
      </c>
      <c r="B233" s="1" t="s">
        <v>342</v>
      </c>
      <c r="C233" s="1" t="s">
        <v>70</v>
      </c>
      <c r="D233" s="1" t="str">
        <f>IF(MOD(MID(pesele__24[[#This Row],[PESEL]], 10, 1), 2) = 0, "k", "m")</f>
        <v>m</v>
      </c>
      <c r="E233" s="1"/>
    </row>
    <row r="234" spans="1:5" hidden="1" x14ac:dyDescent="0.35">
      <c r="A234" s="1" t="s">
        <v>865</v>
      </c>
      <c r="B234" s="1" t="s">
        <v>343</v>
      </c>
      <c r="C234" s="1" t="s">
        <v>12</v>
      </c>
      <c r="D234" s="1" t="str">
        <f>IF(MOD(MID(pesele__24[[#This Row],[PESEL]], 10, 1), 2) = 0, "k", "m")</f>
        <v>m</v>
      </c>
      <c r="E234" s="1"/>
    </row>
    <row r="235" spans="1:5" hidden="1" x14ac:dyDescent="0.35">
      <c r="A235" s="1" t="s">
        <v>866</v>
      </c>
      <c r="B235" s="1" t="s">
        <v>344</v>
      </c>
      <c r="C235" s="1" t="s">
        <v>282</v>
      </c>
      <c r="D235" s="1" t="str">
        <f>IF(MOD(MID(pesele__24[[#This Row],[PESEL]], 10, 1), 2) = 0, "k", "m")</f>
        <v>m</v>
      </c>
      <c r="E235" s="1"/>
    </row>
    <row r="236" spans="1:5" hidden="1" x14ac:dyDescent="0.35">
      <c r="A236" s="1" t="s">
        <v>867</v>
      </c>
      <c r="B236" s="1" t="s">
        <v>345</v>
      </c>
      <c r="C236" s="1" t="s">
        <v>180</v>
      </c>
      <c r="D236" s="1" t="str">
        <f>IF(MOD(MID(pesele__24[[#This Row],[PESEL]], 10, 1), 2) = 0, "k", "m")</f>
        <v>m</v>
      </c>
      <c r="E236" s="1"/>
    </row>
    <row r="237" spans="1:5" hidden="1" x14ac:dyDescent="0.35">
      <c r="A237" s="1" t="s">
        <v>868</v>
      </c>
      <c r="B237" s="1" t="s">
        <v>346</v>
      </c>
      <c r="C237" s="1" t="s">
        <v>44</v>
      </c>
      <c r="D237" s="1" t="str">
        <f>IF(MOD(MID(pesele__24[[#This Row],[PESEL]], 10, 1), 2) = 0, "k", "m")</f>
        <v>k</v>
      </c>
      <c r="E237" s="1" t="str">
        <f>RIGHT(pesele__24[[#This Row],[Imie]], 1)</f>
        <v>a</v>
      </c>
    </row>
    <row r="238" spans="1:5" hidden="1" x14ac:dyDescent="0.35">
      <c r="A238" s="1" t="s">
        <v>869</v>
      </c>
      <c r="B238" s="1" t="s">
        <v>347</v>
      </c>
      <c r="C238" s="1" t="s">
        <v>178</v>
      </c>
      <c r="D238" s="1" t="str">
        <f>IF(MOD(MID(pesele__24[[#This Row],[PESEL]], 10, 1), 2) = 0, "k", "m")</f>
        <v>k</v>
      </c>
      <c r="E238" s="1" t="str">
        <f>RIGHT(pesele__24[[#This Row],[Imie]], 1)</f>
        <v>a</v>
      </c>
    </row>
    <row r="239" spans="1:5" hidden="1" x14ac:dyDescent="0.35">
      <c r="A239" s="1" t="s">
        <v>870</v>
      </c>
      <c r="B239" s="1" t="s">
        <v>348</v>
      </c>
      <c r="C239" s="1" t="s">
        <v>31</v>
      </c>
      <c r="D239" s="1" t="str">
        <f>IF(MOD(MID(pesele__24[[#This Row],[PESEL]], 10, 1), 2) = 0, "k", "m")</f>
        <v>m</v>
      </c>
      <c r="E239" s="1"/>
    </row>
    <row r="240" spans="1:5" hidden="1" x14ac:dyDescent="0.35">
      <c r="A240" s="1" t="s">
        <v>871</v>
      </c>
      <c r="B240" s="1" t="s">
        <v>62</v>
      </c>
      <c r="C240" s="1" t="s">
        <v>78</v>
      </c>
      <c r="D240" s="1" t="str">
        <f>IF(MOD(MID(pesele__24[[#This Row],[PESEL]], 10, 1), 2) = 0, "k", "m")</f>
        <v>m</v>
      </c>
      <c r="E240" s="1"/>
    </row>
    <row r="241" spans="1:5" hidden="1" x14ac:dyDescent="0.35">
      <c r="A241" s="1" t="s">
        <v>872</v>
      </c>
      <c r="B241" s="1" t="s">
        <v>349</v>
      </c>
      <c r="C241" s="1" t="s">
        <v>187</v>
      </c>
      <c r="D241" s="1" t="str">
        <f>IF(MOD(MID(pesele__24[[#This Row],[PESEL]], 10, 1), 2) = 0, "k", "m")</f>
        <v>k</v>
      </c>
      <c r="E241" s="1" t="str">
        <f>RIGHT(pesele__24[[#This Row],[Imie]], 1)</f>
        <v>a</v>
      </c>
    </row>
    <row r="242" spans="1:5" hidden="1" x14ac:dyDescent="0.35">
      <c r="A242" s="1" t="s">
        <v>873</v>
      </c>
      <c r="B242" s="1" t="s">
        <v>350</v>
      </c>
      <c r="C242" s="1" t="s">
        <v>104</v>
      </c>
      <c r="D242" s="1" t="str">
        <f>IF(MOD(MID(pesele__24[[#This Row],[PESEL]], 10, 1), 2) = 0, "k", "m")</f>
        <v>m</v>
      </c>
      <c r="E242" s="1"/>
    </row>
    <row r="243" spans="1:5" hidden="1" x14ac:dyDescent="0.35">
      <c r="A243" s="1" t="s">
        <v>874</v>
      </c>
      <c r="B243" s="1" t="s">
        <v>351</v>
      </c>
      <c r="C243" s="1" t="s">
        <v>60</v>
      </c>
      <c r="D243" s="1" t="str">
        <f>IF(MOD(MID(pesele__24[[#This Row],[PESEL]], 10, 1), 2) = 0, "k", "m")</f>
        <v>m</v>
      </c>
      <c r="E243" s="1"/>
    </row>
    <row r="244" spans="1:5" hidden="1" x14ac:dyDescent="0.35">
      <c r="A244" s="1" t="s">
        <v>875</v>
      </c>
      <c r="B244" s="1" t="s">
        <v>352</v>
      </c>
      <c r="C244" s="1" t="s">
        <v>353</v>
      </c>
      <c r="D244" s="1" t="str">
        <f>IF(MOD(MID(pesele__24[[#This Row],[PESEL]], 10, 1), 2) = 0, "k", "m")</f>
        <v>m</v>
      </c>
      <c r="E244" s="1"/>
    </row>
    <row r="245" spans="1:5" hidden="1" x14ac:dyDescent="0.35">
      <c r="A245" s="1" t="s">
        <v>876</v>
      </c>
      <c r="B245" s="1" t="s">
        <v>354</v>
      </c>
      <c r="C245" s="1" t="s">
        <v>12</v>
      </c>
      <c r="D245" s="1" t="str">
        <f>IF(MOD(MID(pesele__24[[#This Row],[PESEL]], 10, 1), 2) = 0, "k", "m")</f>
        <v>m</v>
      </c>
      <c r="E245" s="1"/>
    </row>
    <row r="246" spans="1:5" hidden="1" x14ac:dyDescent="0.35">
      <c r="A246" s="1" t="s">
        <v>877</v>
      </c>
      <c r="B246" s="1" t="s">
        <v>355</v>
      </c>
      <c r="C246" s="1" t="s">
        <v>46</v>
      </c>
      <c r="D246" s="1" t="str">
        <f>IF(MOD(MID(pesele__24[[#This Row],[PESEL]], 10, 1), 2) = 0, "k", "m")</f>
        <v>k</v>
      </c>
      <c r="E246" s="1" t="str">
        <f>RIGHT(pesele__24[[#This Row],[Imie]], 1)</f>
        <v>a</v>
      </c>
    </row>
    <row r="247" spans="1:5" hidden="1" x14ac:dyDescent="0.35">
      <c r="A247" s="1" t="s">
        <v>878</v>
      </c>
      <c r="B247" s="1" t="s">
        <v>356</v>
      </c>
      <c r="C247" s="1" t="s">
        <v>87</v>
      </c>
      <c r="D247" s="1" t="str">
        <f>IF(MOD(MID(pesele__24[[#This Row],[PESEL]], 10, 1), 2) = 0, "k", "m")</f>
        <v>k</v>
      </c>
      <c r="E247" s="1" t="str">
        <f>RIGHT(pesele__24[[#This Row],[Imie]], 1)</f>
        <v>a</v>
      </c>
    </row>
    <row r="248" spans="1:5" hidden="1" x14ac:dyDescent="0.35">
      <c r="A248" s="1" t="s">
        <v>879</v>
      </c>
      <c r="B248" s="1" t="s">
        <v>357</v>
      </c>
      <c r="C248" s="1" t="s">
        <v>145</v>
      </c>
      <c r="D248" s="1" t="str">
        <f>IF(MOD(MID(pesele__24[[#This Row],[PESEL]], 10, 1), 2) = 0, "k", "m")</f>
        <v>k</v>
      </c>
      <c r="E248" s="1" t="str">
        <f>RIGHT(pesele__24[[#This Row],[Imie]], 1)</f>
        <v>a</v>
      </c>
    </row>
    <row r="249" spans="1:5" hidden="1" x14ac:dyDescent="0.35">
      <c r="A249" s="1" t="s">
        <v>880</v>
      </c>
      <c r="B249" s="1" t="s">
        <v>358</v>
      </c>
      <c r="C249" s="1" t="s">
        <v>359</v>
      </c>
      <c r="D249" s="1" t="str">
        <f>IF(MOD(MID(pesele__24[[#This Row],[PESEL]], 10, 1), 2) = 0, "k", "m")</f>
        <v>k</v>
      </c>
      <c r="E249" s="1" t="str">
        <f>RIGHT(pesele__24[[#This Row],[Imie]], 1)</f>
        <v>a</v>
      </c>
    </row>
    <row r="250" spans="1:5" hidden="1" x14ac:dyDescent="0.35">
      <c r="A250" s="1" t="s">
        <v>881</v>
      </c>
      <c r="B250" s="1" t="s">
        <v>360</v>
      </c>
      <c r="C250" s="1" t="s">
        <v>35</v>
      </c>
      <c r="D250" s="1" t="str">
        <f>IF(MOD(MID(pesele__24[[#This Row],[PESEL]], 10, 1), 2) = 0, "k", "m")</f>
        <v>m</v>
      </c>
      <c r="E250" s="1"/>
    </row>
    <row r="251" spans="1:5" hidden="1" x14ac:dyDescent="0.35">
      <c r="A251" s="1" t="s">
        <v>882</v>
      </c>
      <c r="B251" s="1" t="s">
        <v>361</v>
      </c>
      <c r="C251" s="1" t="s">
        <v>150</v>
      </c>
      <c r="D251" s="1" t="str">
        <f>IF(MOD(MID(pesele__24[[#This Row],[PESEL]], 10, 1), 2) = 0, "k", "m")</f>
        <v>k</v>
      </c>
      <c r="E251" s="1" t="str">
        <f>RIGHT(pesele__24[[#This Row],[Imie]], 1)</f>
        <v>a</v>
      </c>
    </row>
    <row r="252" spans="1:5" hidden="1" x14ac:dyDescent="0.35">
      <c r="A252" s="1" t="s">
        <v>883</v>
      </c>
      <c r="B252" s="1" t="s">
        <v>219</v>
      </c>
      <c r="C252" s="1" t="s">
        <v>117</v>
      </c>
      <c r="D252" s="1" t="str">
        <f>IF(MOD(MID(pesele__24[[#This Row],[PESEL]], 10, 1), 2) = 0, "k", "m")</f>
        <v>k</v>
      </c>
      <c r="E252" s="1" t="str">
        <f>RIGHT(pesele__24[[#This Row],[Imie]], 1)</f>
        <v>a</v>
      </c>
    </row>
    <row r="253" spans="1:5" hidden="1" x14ac:dyDescent="0.35">
      <c r="A253" s="1" t="s">
        <v>884</v>
      </c>
      <c r="B253" s="1" t="s">
        <v>362</v>
      </c>
      <c r="C253" s="1" t="s">
        <v>185</v>
      </c>
      <c r="D253" s="1" t="str">
        <f>IF(MOD(MID(pesele__24[[#This Row],[PESEL]], 10, 1), 2) = 0, "k", "m")</f>
        <v>k</v>
      </c>
      <c r="E253" s="1" t="str">
        <f>RIGHT(pesele__24[[#This Row],[Imie]], 1)</f>
        <v>a</v>
      </c>
    </row>
    <row r="254" spans="1:5" hidden="1" x14ac:dyDescent="0.35">
      <c r="A254" s="1" t="s">
        <v>885</v>
      </c>
      <c r="B254" s="1" t="s">
        <v>363</v>
      </c>
      <c r="C254" s="1" t="s">
        <v>364</v>
      </c>
      <c r="D254" s="1" t="str">
        <f>IF(MOD(MID(pesele__24[[#This Row],[PESEL]], 10, 1), 2) = 0, "k", "m")</f>
        <v>k</v>
      </c>
      <c r="E254" s="1" t="str">
        <f>RIGHT(pesele__24[[#This Row],[Imie]], 1)</f>
        <v>a</v>
      </c>
    </row>
    <row r="255" spans="1:5" hidden="1" x14ac:dyDescent="0.35">
      <c r="A255" s="1" t="s">
        <v>886</v>
      </c>
      <c r="B255" s="1" t="s">
        <v>365</v>
      </c>
      <c r="C255" s="1" t="s">
        <v>211</v>
      </c>
      <c r="D255" s="1" t="str">
        <f>IF(MOD(MID(pesele__24[[#This Row],[PESEL]], 10, 1), 2) = 0, "k", "m")</f>
        <v>k</v>
      </c>
      <c r="E255" s="1" t="str">
        <f>RIGHT(pesele__24[[#This Row],[Imie]], 1)</f>
        <v>a</v>
      </c>
    </row>
    <row r="256" spans="1:5" hidden="1" x14ac:dyDescent="0.35">
      <c r="A256" s="1" t="s">
        <v>887</v>
      </c>
      <c r="B256" s="1" t="s">
        <v>366</v>
      </c>
      <c r="C256" s="1" t="s">
        <v>150</v>
      </c>
      <c r="D256" s="1" t="str">
        <f>IF(MOD(MID(pesele__24[[#This Row],[PESEL]], 10, 1), 2) = 0, "k", "m")</f>
        <v>k</v>
      </c>
      <c r="E256" s="1" t="str">
        <f>RIGHT(pesele__24[[#This Row],[Imie]], 1)</f>
        <v>a</v>
      </c>
    </row>
    <row r="257" spans="1:5" hidden="1" x14ac:dyDescent="0.35">
      <c r="A257" s="1" t="s">
        <v>888</v>
      </c>
      <c r="B257" s="1" t="s">
        <v>367</v>
      </c>
      <c r="C257" s="1" t="s">
        <v>368</v>
      </c>
      <c r="D257" s="1" t="str">
        <f>IF(MOD(MID(pesele__24[[#This Row],[PESEL]], 10, 1), 2) = 0, "k", "m")</f>
        <v>m</v>
      </c>
      <c r="E257" s="1"/>
    </row>
    <row r="258" spans="1:5" hidden="1" x14ac:dyDescent="0.35">
      <c r="A258" s="1" t="s">
        <v>889</v>
      </c>
      <c r="B258" s="1" t="s">
        <v>369</v>
      </c>
      <c r="C258" s="1" t="s">
        <v>370</v>
      </c>
      <c r="D258" s="1" t="str">
        <f>IF(MOD(MID(pesele__24[[#This Row],[PESEL]], 10, 1), 2) = 0, "k", "m")</f>
        <v>m</v>
      </c>
      <c r="E258" s="1"/>
    </row>
    <row r="259" spans="1:5" hidden="1" x14ac:dyDescent="0.35">
      <c r="A259" s="1" t="s">
        <v>890</v>
      </c>
      <c r="B259" s="1" t="s">
        <v>371</v>
      </c>
      <c r="C259" s="1" t="s">
        <v>372</v>
      </c>
      <c r="D259" s="1" t="str">
        <f>IF(MOD(MID(pesele__24[[#This Row],[PESEL]], 10, 1), 2) = 0, "k", "m")</f>
        <v>k</v>
      </c>
      <c r="E259" s="1" t="str">
        <f>RIGHT(pesele__24[[#This Row],[Imie]], 1)</f>
        <v>a</v>
      </c>
    </row>
    <row r="260" spans="1:5" hidden="1" x14ac:dyDescent="0.35">
      <c r="A260" s="1" t="s">
        <v>891</v>
      </c>
      <c r="B260" s="1" t="s">
        <v>146</v>
      </c>
      <c r="C260" s="1" t="s">
        <v>4</v>
      </c>
      <c r="D260" s="1" t="str">
        <f>IF(MOD(MID(pesele__24[[#This Row],[PESEL]], 10, 1), 2) = 0, "k", "m")</f>
        <v>m</v>
      </c>
      <c r="E260" s="1"/>
    </row>
    <row r="261" spans="1:5" hidden="1" x14ac:dyDescent="0.35">
      <c r="A261" s="1" t="s">
        <v>892</v>
      </c>
      <c r="B261" s="1" t="s">
        <v>373</v>
      </c>
      <c r="C261" s="1" t="s">
        <v>145</v>
      </c>
      <c r="D261" s="1" t="str">
        <f>IF(MOD(MID(pesele__24[[#This Row],[PESEL]], 10, 1), 2) = 0, "k", "m")</f>
        <v>k</v>
      </c>
      <c r="E261" s="1" t="str">
        <f>RIGHT(pesele__24[[#This Row],[Imie]], 1)</f>
        <v>a</v>
      </c>
    </row>
    <row r="262" spans="1:5" hidden="1" x14ac:dyDescent="0.35">
      <c r="A262" s="1" t="s">
        <v>893</v>
      </c>
      <c r="B262" s="1" t="s">
        <v>374</v>
      </c>
      <c r="C262" s="1" t="s">
        <v>121</v>
      </c>
      <c r="D262" s="1" t="str">
        <f>IF(MOD(MID(pesele__24[[#This Row],[PESEL]], 10, 1), 2) = 0, "k", "m")</f>
        <v>k</v>
      </c>
      <c r="E262" s="1" t="str">
        <f>RIGHT(pesele__24[[#This Row],[Imie]], 1)</f>
        <v>a</v>
      </c>
    </row>
    <row r="263" spans="1:5" hidden="1" x14ac:dyDescent="0.35">
      <c r="A263" s="1" t="s">
        <v>894</v>
      </c>
      <c r="B263" s="1" t="s">
        <v>375</v>
      </c>
      <c r="C263" s="1" t="s">
        <v>236</v>
      </c>
      <c r="D263" s="1" t="str">
        <f>IF(MOD(MID(pesele__24[[#This Row],[PESEL]], 10, 1), 2) = 0, "k", "m")</f>
        <v>k</v>
      </c>
      <c r="E263" s="1" t="str">
        <f>RIGHT(pesele__24[[#This Row],[Imie]], 1)</f>
        <v>a</v>
      </c>
    </row>
    <row r="264" spans="1:5" hidden="1" x14ac:dyDescent="0.35">
      <c r="A264" s="1" t="s">
        <v>895</v>
      </c>
      <c r="B264" s="1" t="s">
        <v>376</v>
      </c>
      <c r="C264" s="1" t="s">
        <v>377</v>
      </c>
      <c r="D264" s="1" t="str">
        <f>IF(MOD(MID(pesele__24[[#This Row],[PESEL]], 10, 1), 2) = 0, "k", "m")</f>
        <v>m</v>
      </c>
      <c r="E264" s="1"/>
    </row>
    <row r="265" spans="1:5" hidden="1" x14ac:dyDescent="0.35">
      <c r="A265" s="1" t="s">
        <v>896</v>
      </c>
      <c r="B265" s="1" t="s">
        <v>378</v>
      </c>
      <c r="C265" s="1" t="s">
        <v>294</v>
      </c>
      <c r="D265" s="1" t="str">
        <f>IF(MOD(MID(pesele__24[[#This Row],[PESEL]], 10, 1), 2) = 0, "k", "m")</f>
        <v>m</v>
      </c>
      <c r="E265" s="1"/>
    </row>
    <row r="266" spans="1:5" hidden="1" x14ac:dyDescent="0.35">
      <c r="A266" s="1" t="s">
        <v>897</v>
      </c>
      <c r="B266" s="1" t="s">
        <v>379</v>
      </c>
      <c r="C266" s="1" t="s">
        <v>37</v>
      </c>
      <c r="D266" s="1" t="str">
        <f>IF(MOD(MID(pesele__24[[#This Row],[PESEL]], 10, 1), 2) = 0, "k", "m")</f>
        <v>k</v>
      </c>
      <c r="E266" s="1" t="str">
        <f>RIGHT(pesele__24[[#This Row],[Imie]], 1)</f>
        <v>a</v>
      </c>
    </row>
    <row r="267" spans="1:5" hidden="1" x14ac:dyDescent="0.35">
      <c r="A267" s="1" t="s">
        <v>898</v>
      </c>
      <c r="B267" s="1" t="s">
        <v>380</v>
      </c>
      <c r="C267" s="1" t="s">
        <v>214</v>
      </c>
      <c r="D267" s="1" t="str">
        <f>IF(MOD(MID(pesele__24[[#This Row],[PESEL]], 10, 1), 2) = 0, "k", "m")</f>
        <v>k</v>
      </c>
      <c r="E267" s="1" t="str">
        <f>RIGHT(pesele__24[[#This Row],[Imie]], 1)</f>
        <v>a</v>
      </c>
    </row>
    <row r="268" spans="1:5" hidden="1" x14ac:dyDescent="0.35">
      <c r="A268" s="1" t="s">
        <v>899</v>
      </c>
      <c r="B268" s="1" t="s">
        <v>381</v>
      </c>
      <c r="C268" s="1" t="s">
        <v>273</v>
      </c>
      <c r="D268" s="1" t="str">
        <f>IF(MOD(MID(pesele__24[[#This Row],[PESEL]], 10, 1), 2) = 0, "k", "m")</f>
        <v>k</v>
      </c>
      <c r="E268" s="1" t="str">
        <f>RIGHT(pesele__24[[#This Row],[Imie]], 1)</f>
        <v>a</v>
      </c>
    </row>
    <row r="269" spans="1:5" hidden="1" x14ac:dyDescent="0.35">
      <c r="A269" s="1" t="s">
        <v>900</v>
      </c>
      <c r="B269" s="1" t="s">
        <v>382</v>
      </c>
      <c r="C269" s="1" t="s">
        <v>383</v>
      </c>
      <c r="D269" s="1" t="str">
        <f>IF(MOD(MID(pesele__24[[#This Row],[PESEL]], 10, 1), 2) = 0, "k", "m")</f>
        <v>k</v>
      </c>
      <c r="E269" s="1" t="str">
        <f>RIGHT(pesele__24[[#This Row],[Imie]], 1)</f>
        <v>a</v>
      </c>
    </row>
    <row r="270" spans="1:5" hidden="1" x14ac:dyDescent="0.35">
      <c r="A270" s="1" t="s">
        <v>901</v>
      </c>
      <c r="B270" s="1" t="s">
        <v>384</v>
      </c>
      <c r="C270" s="1" t="s">
        <v>214</v>
      </c>
      <c r="D270" s="1" t="str">
        <f>IF(MOD(MID(pesele__24[[#This Row],[PESEL]], 10, 1), 2) = 0, "k", "m")</f>
        <v>k</v>
      </c>
      <c r="E270" s="1" t="str">
        <f>RIGHT(pesele__24[[#This Row],[Imie]], 1)</f>
        <v>a</v>
      </c>
    </row>
    <row r="271" spans="1:5" hidden="1" x14ac:dyDescent="0.35">
      <c r="A271" s="1" t="s">
        <v>902</v>
      </c>
      <c r="B271" s="1" t="s">
        <v>385</v>
      </c>
      <c r="C271" s="1" t="s">
        <v>255</v>
      </c>
      <c r="D271" s="1" t="str">
        <f>IF(MOD(MID(pesele__24[[#This Row],[PESEL]], 10, 1), 2) = 0, "k", "m")</f>
        <v>k</v>
      </c>
      <c r="E271" s="1" t="str">
        <f>RIGHT(pesele__24[[#This Row],[Imie]], 1)</f>
        <v>a</v>
      </c>
    </row>
    <row r="272" spans="1:5" hidden="1" x14ac:dyDescent="0.35">
      <c r="A272" s="1" t="s">
        <v>903</v>
      </c>
      <c r="B272" s="1" t="s">
        <v>386</v>
      </c>
      <c r="C272" s="1" t="s">
        <v>78</v>
      </c>
      <c r="D272" s="1" t="str">
        <f>IF(MOD(MID(pesele__24[[#This Row],[PESEL]], 10, 1), 2) = 0, "k", "m")</f>
        <v>m</v>
      </c>
      <c r="E272" s="1"/>
    </row>
    <row r="273" spans="1:5" hidden="1" x14ac:dyDescent="0.35">
      <c r="A273" s="1" t="s">
        <v>904</v>
      </c>
      <c r="B273" s="1" t="s">
        <v>387</v>
      </c>
      <c r="C273" s="1" t="s">
        <v>29</v>
      </c>
      <c r="D273" s="1" t="str">
        <f>IF(MOD(MID(pesele__24[[#This Row],[PESEL]], 10, 1), 2) = 0, "k", "m")</f>
        <v>m</v>
      </c>
      <c r="E273" s="1"/>
    </row>
    <row r="274" spans="1:5" hidden="1" x14ac:dyDescent="0.35">
      <c r="A274" s="1" t="s">
        <v>905</v>
      </c>
      <c r="B274" s="1" t="s">
        <v>388</v>
      </c>
      <c r="C274" s="1" t="s">
        <v>253</v>
      </c>
      <c r="D274" s="1" t="str">
        <f>IF(MOD(MID(pesele__24[[#This Row],[PESEL]], 10, 1), 2) = 0, "k", "m")</f>
        <v>k</v>
      </c>
      <c r="E274" s="1" t="str">
        <f>RIGHT(pesele__24[[#This Row],[Imie]], 1)</f>
        <v>a</v>
      </c>
    </row>
    <row r="275" spans="1:5" hidden="1" x14ac:dyDescent="0.35">
      <c r="A275" s="1" t="s">
        <v>906</v>
      </c>
      <c r="B275" s="1" t="s">
        <v>389</v>
      </c>
      <c r="C275" s="1" t="s">
        <v>201</v>
      </c>
      <c r="D275" s="1" t="str">
        <f>IF(MOD(MID(pesele__24[[#This Row],[PESEL]], 10, 1), 2) = 0, "k", "m")</f>
        <v>k</v>
      </c>
      <c r="E275" s="1" t="str">
        <f>RIGHT(pesele__24[[#This Row],[Imie]], 1)</f>
        <v>a</v>
      </c>
    </row>
    <row r="276" spans="1:5" hidden="1" x14ac:dyDescent="0.35">
      <c r="A276" s="1" t="s">
        <v>907</v>
      </c>
      <c r="B276" s="1" t="s">
        <v>390</v>
      </c>
      <c r="C276" s="1" t="s">
        <v>391</v>
      </c>
      <c r="D276" s="1" t="str">
        <f>IF(MOD(MID(pesele__24[[#This Row],[PESEL]], 10, 1), 2) = 0, "k", "m")</f>
        <v>m</v>
      </c>
      <c r="E276" s="1"/>
    </row>
    <row r="277" spans="1:5" hidden="1" x14ac:dyDescent="0.35">
      <c r="A277" s="1" t="s">
        <v>908</v>
      </c>
      <c r="B277" s="1" t="s">
        <v>392</v>
      </c>
      <c r="C277" s="1" t="s">
        <v>84</v>
      </c>
      <c r="D277" s="1" t="str">
        <f>IF(MOD(MID(pesele__24[[#This Row],[PESEL]], 10, 1), 2) = 0, "k", "m")</f>
        <v>k</v>
      </c>
      <c r="E277" s="1" t="str">
        <f>RIGHT(pesele__24[[#This Row],[Imie]], 1)</f>
        <v>a</v>
      </c>
    </row>
    <row r="278" spans="1:5" hidden="1" x14ac:dyDescent="0.35">
      <c r="A278" s="1" t="s">
        <v>909</v>
      </c>
      <c r="B278" s="1" t="s">
        <v>393</v>
      </c>
      <c r="C278" s="1" t="s">
        <v>394</v>
      </c>
      <c r="D278" s="1" t="str">
        <f>IF(MOD(MID(pesele__24[[#This Row],[PESEL]], 10, 1), 2) = 0, "k", "m")</f>
        <v>m</v>
      </c>
      <c r="E278" s="1"/>
    </row>
    <row r="279" spans="1:5" hidden="1" x14ac:dyDescent="0.35">
      <c r="A279" s="1" t="s">
        <v>910</v>
      </c>
      <c r="B279" s="1" t="s">
        <v>395</v>
      </c>
      <c r="C279" s="1" t="s">
        <v>48</v>
      </c>
      <c r="D279" s="1" t="str">
        <f>IF(MOD(MID(pesele__24[[#This Row],[PESEL]], 10, 1), 2) = 0, "k", "m")</f>
        <v>m</v>
      </c>
      <c r="E279" s="1"/>
    </row>
    <row r="280" spans="1:5" hidden="1" x14ac:dyDescent="0.35">
      <c r="A280" s="1" t="s">
        <v>911</v>
      </c>
      <c r="B280" s="1" t="s">
        <v>396</v>
      </c>
      <c r="C280" s="1" t="s">
        <v>42</v>
      </c>
      <c r="D280" s="1" t="str">
        <f>IF(MOD(MID(pesele__24[[#This Row],[PESEL]], 10, 1), 2) = 0, "k", "m")</f>
        <v>m</v>
      </c>
      <c r="E280" s="1"/>
    </row>
    <row r="281" spans="1:5" hidden="1" x14ac:dyDescent="0.35">
      <c r="A281" s="1" t="s">
        <v>912</v>
      </c>
      <c r="B281" s="1" t="s">
        <v>397</v>
      </c>
      <c r="C281" s="1" t="s">
        <v>68</v>
      </c>
      <c r="D281" s="1" t="str">
        <f>IF(MOD(MID(pesele__24[[#This Row],[PESEL]], 10, 1), 2) = 0, "k", "m")</f>
        <v>m</v>
      </c>
      <c r="E281" s="1"/>
    </row>
    <row r="282" spans="1:5" hidden="1" x14ac:dyDescent="0.35">
      <c r="A282" s="1" t="s">
        <v>913</v>
      </c>
      <c r="B282" s="1" t="s">
        <v>398</v>
      </c>
      <c r="C282" s="1" t="s">
        <v>48</v>
      </c>
      <c r="D282" s="1" t="str">
        <f>IF(MOD(MID(pesele__24[[#This Row],[PESEL]], 10, 1), 2) = 0, "k", "m")</f>
        <v>m</v>
      </c>
      <c r="E282" s="1"/>
    </row>
    <row r="283" spans="1:5" hidden="1" x14ac:dyDescent="0.35">
      <c r="A283" s="1" t="s">
        <v>914</v>
      </c>
      <c r="B283" s="1" t="s">
        <v>399</v>
      </c>
      <c r="C283" s="1" t="s">
        <v>302</v>
      </c>
      <c r="D283" s="1" t="str">
        <f>IF(MOD(MID(pesele__24[[#This Row],[PESEL]], 10, 1), 2) = 0, "k", "m")</f>
        <v>m</v>
      </c>
      <c r="E283" s="1"/>
    </row>
    <row r="284" spans="1:5" hidden="1" x14ac:dyDescent="0.35">
      <c r="A284" s="1" t="s">
        <v>915</v>
      </c>
      <c r="B284" s="1" t="s">
        <v>400</v>
      </c>
      <c r="C284" s="1" t="s">
        <v>48</v>
      </c>
      <c r="D284" s="1" t="str">
        <f>IF(MOD(MID(pesele__24[[#This Row],[PESEL]], 10, 1), 2) = 0, "k", "m")</f>
        <v>m</v>
      </c>
      <c r="E284" s="1"/>
    </row>
    <row r="285" spans="1:5" hidden="1" x14ac:dyDescent="0.35">
      <c r="A285" s="1" t="s">
        <v>916</v>
      </c>
      <c r="B285" s="1" t="s">
        <v>401</v>
      </c>
      <c r="C285" s="1" t="s">
        <v>294</v>
      </c>
      <c r="D285" s="1" t="str">
        <f>IF(MOD(MID(pesele__24[[#This Row],[PESEL]], 10, 1), 2) = 0, "k", "m")</f>
        <v>m</v>
      </c>
      <c r="E285" s="1"/>
    </row>
    <row r="286" spans="1:5" hidden="1" x14ac:dyDescent="0.35">
      <c r="A286" s="1" t="s">
        <v>917</v>
      </c>
      <c r="B286" s="1" t="s">
        <v>402</v>
      </c>
      <c r="C286" s="1" t="s">
        <v>60</v>
      </c>
      <c r="D286" s="1" t="str">
        <f>IF(MOD(MID(pesele__24[[#This Row],[PESEL]], 10, 1), 2) = 0, "k", "m")</f>
        <v>m</v>
      </c>
      <c r="E286" s="1"/>
    </row>
    <row r="287" spans="1:5" hidden="1" x14ac:dyDescent="0.35">
      <c r="A287" s="1" t="s">
        <v>918</v>
      </c>
      <c r="B287" s="1" t="s">
        <v>403</v>
      </c>
      <c r="C287" s="1" t="s">
        <v>336</v>
      </c>
      <c r="D287" s="1" t="str">
        <f>IF(MOD(MID(pesele__24[[#This Row],[PESEL]], 10, 1), 2) = 0, "k", "m")</f>
        <v>k</v>
      </c>
      <c r="E287" s="1" t="str">
        <f>RIGHT(pesele__24[[#This Row],[Imie]], 1)</f>
        <v>a</v>
      </c>
    </row>
    <row r="288" spans="1:5" hidden="1" x14ac:dyDescent="0.35">
      <c r="A288" s="1" t="s">
        <v>919</v>
      </c>
      <c r="B288" s="1" t="s">
        <v>404</v>
      </c>
      <c r="C288" s="1" t="s">
        <v>405</v>
      </c>
      <c r="D288" s="1" t="str">
        <f>IF(MOD(MID(pesele__24[[#This Row],[PESEL]], 10, 1), 2) = 0, "k", "m")</f>
        <v>m</v>
      </c>
      <c r="E288" s="1"/>
    </row>
    <row r="289" spans="1:5" hidden="1" x14ac:dyDescent="0.35">
      <c r="A289" s="1" t="s">
        <v>920</v>
      </c>
      <c r="B289" s="1" t="s">
        <v>406</v>
      </c>
      <c r="C289" s="1" t="s">
        <v>134</v>
      </c>
      <c r="D289" s="1" t="str">
        <f>IF(MOD(MID(pesele__24[[#This Row],[PESEL]], 10, 1), 2) = 0, "k", "m")</f>
        <v>k</v>
      </c>
      <c r="E289" s="1" t="str">
        <f>RIGHT(pesele__24[[#This Row],[Imie]], 1)</f>
        <v>a</v>
      </c>
    </row>
    <row r="290" spans="1:5" hidden="1" x14ac:dyDescent="0.35">
      <c r="A290" s="1" t="s">
        <v>921</v>
      </c>
      <c r="B290" s="1" t="s">
        <v>217</v>
      </c>
      <c r="C290" s="1" t="s">
        <v>218</v>
      </c>
      <c r="D290" s="1" t="str">
        <f>IF(MOD(MID(pesele__24[[#This Row],[PESEL]], 10, 1), 2) = 0, "k", "m")</f>
        <v>k</v>
      </c>
      <c r="E290" s="1" t="str">
        <f>RIGHT(pesele__24[[#This Row],[Imie]], 1)</f>
        <v>a</v>
      </c>
    </row>
    <row r="291" spans="1:5" hidden="1" x14ac:dyDescent="0.35">
      <c r="A291" s="1" t="s">
        <v>922</v>
      </c>
      <c r="B291" s="1" t="s">
        <v>407</v>
      </c>
      <c r="C291" s="1" t="s">
        <v>72</v>
      </c>
      <c r="D291" s="1" t="str">
        <f>IF(MOD(MID(pesele__24[[#This Row],[PESEL]], 10, 1), 2) = 0, "k", "m")</f>
        <v>k</v>
      </c>
      <c r="E291" s="1" t="str">
        <f>RIGHT(pesele__24[[#This Row],[Imie]], 1)</f>
        <v>a</v>
      </c>
    </row>
    <row r="292" spans="1:5" hidden="1" x14ac:dyDescent="0.35">
      <c r="A292" s="1" t="s">
        <v>923</v>
      </c>
      <c r="B292" s="1" t="s">
        <v>408</v>
      </c>
      <c r="C292" s="1" t="s">
        <v>104</v>
      </c>
      <c r="D292" s="1" t="str">
        <f>IF(MOD(MID(pesele__24[[#This Row],[PESEL]], 10, 1), 2) = 0, "k", "m")</f>
        <v>m</v>
      </c>
      <c r="E292" s="1"/>
    </row>
    <row r="293" spans="1:5" hidden="1" x14ac:dyDescent="0.35">
      <c r="A293" s="1" t="s">
        <v>924</v>
      </c>
      <c r="B293" s="1" t="s">
        <v>409</v>
      </c>
      <c r="C293" s="1" t="s">
        <v>410</v>
      </c>
      <c r="D293" s="1" t="str">
        <f>IF(MOD(MID(pesele__24[[#This Row],[PESEL]], 10, 1), 2) = 0, "k", "m")</f>
        <v>k</v>
      </c>
      <c r="E293" s="1" t="str">
        <f>RIGHT(pesele__24[[#This Row],[Imie]], 1)</f>
        <v>a</v>
      </c>
    </row>
    <row r="294" spans="1:5" hidden="1" x14ac:dyDescent="0.35">
      <c r="A294" s="1" t="s">
        <v>925</v>
      </c>
      <c r="B294" s="1" t="s">
        <v>411</v>
      </c>
      <c r="C294" s="1" t="s">
        <v>257</v>
      </c>
      <c r="D294" s="1" t="str">
        <f>IF(MOD(MID(pesele__24[[#This Row],[PESEL]], 10, 1), 2) = 0, "k", "m")</f>
        <v>k</v>
      </c>
      <c r="E294" s="1" t="str">
        <f>RIGHT(pesele__24[[#This Row],[Imie]], 1)</f>
        <v>a</v>
      </c>
    </row>
    <row r="295" spans="1:5" hidden="1" x14ac:dyDescent="0.35">
      <c r="A295" s="1" t="s">
        <v>926</v>
      </c>
      <c r="B295" s="1" t="s">
        <v>169</v>
      </c>
      <c r="C295" s="1" t="s">
        <v>51</v>
      </c>
      <c r="D295" s="1" t="str">
        <f>IF(MOD(MID(pesele__24[[#This Row],[PESEL]], 10, 1), 2) = 0, "k", "m")</f>
        <v>k</v>
      </c>
      <c r="E295" s="1" t="str">
        <f>RIGHT(pesele__24[[#This Row],[Imie]], 1)</f>
        <v>a</v>
      </c>
    </row>
    <row r="296" spans="1:5" hidden="1" x14ac:dyDescent="0.35">
      <c r="A296" s="1" t="s">
        <v>927</v>
      </c>
      <c r="B296" s="1" t="s">
        <v>412</v>
      </c>
      <c r="C296" s="1" t="s">
        <v>70</v>
      </c>
      <c r="D296" s="1" t="str">
        <f>IF(MOD(MID(pesele__24[[#This Row],[PESEL]], 10, 1), 2) = 0, "k", "m")</f>
        <v>m</v>
      </c>
      <c r="E296" s="1"/>
    </row>
    <row r="297" spans="1:5" hidden="1" x14ac:dyDescent="0.35">
      <c r="A297" s="1" t="s">
        <v>928</v>
      </c>
      <c r="B297" s="1" t="s">
        <v>413</v>
      </c>
      <c r="C297" s="1" t="s">
        <v>153</v>
      </c>
      <c r="D297" s="1" t="str">
        <f>IF(MOD(MID(pesele__24[[#This Row],[PESEL]], 10, 1), 2) = 0, "k", "m")</f>
        <v>m</v>
      </c>
      <c r="E297" s="1"/>
    </row>
    <row r="298" spans="1:5" hidden="1" x14ac:dyDescent="0.35">
      <c r="A298" s="1" t="s">
        <v>929</v>
      </c>
      <c r="B298" s="1" t="s">
        <v>414</v>
      </c>
      <c r="C298" s="1" t="s">
        <v>70</v>
      </c>
      <c r="D298" s="1" t="str">
        <f>IF(MOD(MID(pesele__24[[#This Row],[PESEL]], 10, 1), 2) = 0, "k", "m")</f>
        <v>m</v>
      </c>
      <c r="E298" s="1"/>
    </row>
    <row r="299" spans="1:5" hidden="1" x14ac:dyDescent="0.35">
      <c r="A299" s="1" t="s">
        <v>930</v>
      </c>
      <c r="B299" s="1" t="s">
        <v>109</v>
      </c>
      <c r="C299" s="1" t="s">
        <v>137</v>
      </c>
      <c r="D299" s="1" t="str">
        <f>IF(MOD(MID(pesele__24[[#This Row],[PESEL]], 10, 1), 2) = 0, "k", "m")</f>
        <v>m</v>
      </c>
      <c r="E299" s="1"/>
    </row>
    <row r="300" spans="1:5" hidden="1" x14ac:dyDescent="0.35">
      <c r="A300" s="1" t="s">
        <v>931</v>
      </c>
      <c r="B300" s="1" t="s">
        <v>415</v>
      </c>
      <c r="C300" s="1" t="s">
        <v>98</v>
      </c>
      <c r="D300" s="1" t="str">
        <f>IF(MOD(MID(pesele__24[[#This Row],[PESEL]], 10, 1), 2) = 0, "k", "m")</f>
        <v>m</v>
      </c>
      <c r="E300" s="1"/>
    </row>
    <row r="301" spans="1:5" hidden="1" x14ac:dyDescent="0.35">
      <c r="A301" s="1" t="s">
        <v>932</v>
      </c>
      <c r="B301" s="1" t="s">
        <v>416</v>
      </c>
      <c r="C301" s="1" t="s">
        <v>253</v>
      </c>
      <c r="D301" s="1" t="str">
        <f>IF(MOD(MID(pesele__24[[#This Row],[PESEL]], 10, 1), 2) = 0, "k", "m")</f>
        <v>k</v>
      </c>
      <c r="E301" s="1" t="str">
        <f>RIGHT(pesele__24[[#This Row],[Imie]], 1)</f>
        <v>a</v>
      </c>
    </row>
    <row r="302" spans="1:5" hidden="1" x14ac:dyDescent="0.35">
      <c r="A302" s="1" t="s">
        <v>933</v>
      </c>
      <c r="B302" s="1" t="s">
        <v>417</v>
      </c>
      <c r="C302" s="1" t="s">
        <v>17</v>
      </c>
      <c r="D302" s="1" t="str">
        <f>IF(MOD(MID(pesele__24[[#This Row],[PESEL]], 10, 1), 2) = 0, "k", "m")</f>
        <v>m</v>
      </c>
      <c r="E302" s="1"/>
    </row>
    <row r="303" spans="1:5" hidden="1" x14ac:dyDescent="0.35">
      <c r="A303" s="1" t="s">
        <v>934</v>
      </c>
      <c r="B303" s="1" t="s">
        <v>418</v>
      </c>
      <c r="C303" s="1" t="s">
        <v>419</v>
      </c>
      <c r="D303" s="1" t="str">
        <f>IF(MOD(MID(pesele__24[[#This Row],[PESEL]], 10, 1), 2) = 0, "k", "m")</f>
        <v>k</v>
      </c>
      <c r="E303" s="1" t="str">
        <f>RIGHT(pesele__24[[#This Row],[Imie]], 1)</f>
        <v>a</v>
      </c>
    </row>
    <row r="304" spans="1:5" hidden="1" x14ac:dyDescent="0.35">
      <c r="A304" s="1" t="s">
        <v>935</v>
      </c>
      <c r="B304" s="1" t="s">
        <v>420</v>
      </c>
      <c r="C304" s="1" t="s">
        <v>31</v>
      </c>
      <c r="D304" s="1" t="str">
        <f>IF(MOD(MID(pesele__24[[#This Row],[PESEL]], 10, 1), 2) = 0, "k", "m")</f>
        <v>m</v>
      </c>
      <c r="E304" s="1"/>
    </row>
    <row r="305" spans="1:5" hidden="1" x14ac:dyDescent="0.35">
      <c r="A305" s="1" t="s">
        <v>936</v>
      </c>
      <c r="B305" s="1" t="s">
        <v>421</v>
      </c>
      <c r="C305" s="1" t="s">
        <v>257</v>
      </c>
      <c r="D305" s="1" t="str">
        <f>IF(MOD(MID(pesele__24[[#This Row],[PESEL]], 10, 1), 2) = 0, "k", "m")</f>
        <v>k</v>
      </c>
      <c r="E305" s="1" t="str">
        <f>RIGHT(pesele__24[[#This Row],[Imie]], 1)</f>
        <v>a</v>
      </c>
    </row>
    <row r="306" spans="1:5" hidden="1" x14ac:dyDescent="0.35">
      <c r="A306" s="1" t="s">
        <v>937</v>
      </c>
      <c r="B306" s="1" t="s">
        <v>254</v>
      </c>
      <c r="C306" s="1" t="s">
        <v>134</v>
      </c>
      <c r="D306" s="1" t="str">
        <f>IF(MOD(MID(pesele__24[[#This Row],[PESEL]], 10, 1), 2) = 0, "k", "m")</f>
        <v>k</v>
      </c>
      <c r="E306" s="1" t="str">
        <f>RIGHT(pesele__24[[#This Row],[Imie]], 1)</f>
        <v>a</v>
      </c>
    </row>
    <row r="307" spans="1:5" hidden="1" x14ac:dyDescent="0.35">
      <c r="A307" s="1" t="s">
        <v>938</v>
      </c>
      <c r="B307" s="1" t="s">
        <v>422</v>
      </c>
      <c r="C307" s="1" t="s">
        <v>423</v>
      </c>
      <c r="D307" s="1" t="str">
        <f>IF(MOD(MID(pesele__24[[#This Row],[PESEL]], 10, 1), 2) = 0, "k", "m")</f>
        <v>k</v>
      </c>
      <c r="E307" s="1" t="str">
        <f>RIGHT(pesele__24[[#This Row],[Imie]], 1)</f>
        <v>a</v>
      </c>
    </row>
    <row r="308" spans="1:5" hidden="1" x14ac:dyDescent="0.35">
      <c r="A308" s="1" t="s">
        <v>939</v>
      </c>
      <c r="B308" s="1" t="s">
        <v>424</v>
      </c>
      <c r="C308" s="1" t="s">
        <v>72</v>
      </c>
      <c r="D308" s="1" t="str">
        <f>IF(MOD(MID(pesele__24[[#This Row],[PESEL]], 10, 1), 2) = 0, "k", "m")</f>
        <v>k</v>
      </c>
      <c r="E308" s="1" t="str">
        <f>RIGHT(pesele__24[[#This Row],[Imie]], 1)</f>
        <v>a</v>
      </c>
    </row>
    <row r="309" spans="1:5" hidden="1" x14ac:dyDescent="0.35">
      <c r="A309" s="1" t="s">
        <v>940</v>
      </c>
      <c r="B309" s="1" t="s">
        <v>425</v>
      </c>
      <c r="C309" s="1" t="s">
        <v>426</v>
      </c>
      <c r="D309" s="1" t="str">
        <f>IF(MOD(MID(pesele__24[[#This Row],[PESEL]], 10, 1), 2) = 0, "k", "m")</f>
        <v>m</v>
      </c>
      <c r="E309" s="1"/>
    </row>
    <row r="310" spans="1:5" hidden="1" x14ac:dyDescent="0.35">
      <c r="A310" s="1" t="s">
        <v>941</v>
      </c>
      <c r="B310" s="1" t="s">
        <v>77</v>
      </c>
      <c r="C310" s="1" t="s">
        <v>48</v>
      </c>
      <c r="D310" s="1" t="str">
        <f>IF(MOD(MID(pesele__24[[#This Row],[PESEL]], 10, 1), 2) = 0, "k", "m")</f>
        <v>m</v>
      </c>
      <c r="E310" s="1"/>
    </row>
    <row r="311" spans="1:5" hidden="1" x14ac:dyDescent="0.35">
      <c r="A311" s="1" t="s">
        <v>942</v>
      </c>
      <c r="B311" s="1" t="s">
        <v>401</v>
      </c>
      <c r="C311" s="1" t="s">
        <v>137</v>
      </c>
      <c r="D311" s="1" t="str">
        <f>IF(MOD(MID(pesele__24[[#This Row],[PESEL]], 10, 1), 2) = 0, "k", "m")</f>
        <v>m</v>
      </c>
      <c r="E311" s="1"/>
    </row>
    <row r="312" spans="1:5" hidden="1" x14ac:dyDescent="0.35">
      <c r="A312" s="1" t="s">
        <v>943</v>
      </c>
      <c r="B312" s="1" t="s">
        <v>427</v>
      </c>
      <c r="C312" s="1" t="s">
        <v>121</v>
      </c>
      <c r="D312" s="1" t="str">
        <f>IF(MOD(MID(pesele__24[[#This Row],[PESEL]], 10, 1), 2) = 0, "k", "m")</f>
        <v>k</v>
      </c>
      <c r="E312" s="1" t="str">
        <f>RIGHT(pesele__24[[#This Row],[Imie]], 1)</f>
        <v>a</v>
      </c>
    </row>
    <row r="313" spans="1:5" hidden="1" x14ac:dyDescent="0.35">
      <c r="A313" s="1" t="s">
        <v>944</v>
      </c>
      <c r="B313" s="1" t="s">
        <v>428</v>
      </c>
      <c r="C313" s="1" t="s">
        <v>84</v>
      </c>
      <c r="D313" s="1" t="str">
        <f>IF(MOD(MID(pesele__24[[#This Row],[PESEL]], 10, 1), 2) = 0, "k", "m")</f>
        <v>k</v>
      </c>
      <c r="E313" s="1" t="str">
        <f>RIGHT(pesele__24[[#This Row],[Imie]], 1)</f>
        <v>a</v>
      </c>
    </row>
    <row r="314" spans="1:5" hidden="1" x14ac:dyDescent="0.35">
      <c r="A314" s="1" t="s">
        <v>945</v>
      </c>
      <c r="B314" s="1" t="s">
        <v>429</v>
      </c>
      <c r="C314" s="1" t="s">
        <v>58</v>
      </c>
      <c r="D314" s="1" t="str">
        <f>IF(MOD(MID(pesele__24[[#This Row],[PESEL]], 10, 1), 2) = 0, "k", "m")</f>
        <v>k</v>
      </c>
      <c r="E314" s="1" t="str">
        <f>RIGHT(pesele__24[[#This Row],[Imie]], 1)</f>
        <v>a</v>
      </c>
    </row>
    <row r="315" spans="1:5" hidden="1" x14ac:dyDescent="0.35">
      <c r="A315" s="1" t="s">
        <v>946</v>
      </c>
      <c r="B315" s="1" t="s">
        <v>430</v>
      </c>
      <c r="C315" s="1" t="s">
        <v>150</v>
      </c>
      <c r="D315" s="1" t="str">
        <f>IF(MOD(MID(pesele__24[[#This Row],[PESEL]], 10, 1), 2) = 0, "k", "m")</f>
        <v>k</v>
      </c>
      <c r="E315" s="1" t="str">
        <f>RIGHT(pesele__24[[#This Row],[Imie]], 1)</f>
        <v>a</v>
      </c>
    </row>
    <row r="316" spans="1:5" hidden="1" x14ac:dyDescent="0.35">
      <c r="A316" s="1" t="s">
        <v>947</v>
      </c>
      <c r="B316" s="1" t="s">
        <v>431</v>
      </c>
      <c r="C316" s="1" t="s">
        <v>214</v>
      </c>
      <c r="D316" s="1" t="str">
        <f>IF(MOD(MID(pesele__24[[#This Row],[PESEL]], 10, 1), 2) = 0, "k", "m")</f>
        <v>k</v>
      </c>
      <c r="E316" s="1" t="str">
        <f>RIGHT(pesele__24[[#This Row],[Imie]], 1)</f>
        <v>a</v>
      </c>
    </row>
    <row r="317" spans="1:5" hidden="1" x14ac:dyDescent="0.35">
      <c r="A317" s="1" t="s">
        <v>948</v>
      </c>
      <c r="B317" s="1" t="s">
        <v>129</v>
      </c>
      <c r="C317" s="1" t="s">
        <v>130</v>
      </c>
      <c r="D317" s="1" t="str">
        <f>IF(MOD(MID(pesele__24[[#This Row],[PESEL]], 10, 1), 2) = 0, "k", "m")</f>
        <v>m</v>
      </c>
      <c r="E317" s="1"/>
    </row>
    <row r="318" spans="1:5" hidden="1" x14ac:dyDescent="0.35">
      <c r="A318" s="1" t="s">
        <v>949</v>
      </c>
      <c r="B318" s="1" t="s">
        <v>432</v>
      </c>
      <c r="C318" s="1" t="s">
        <v>253</v>
      </c>
      <c r="D318" s="1" t="str">
        <f>IF(MOD(MID(pesele__24[[#This Row],[PESEL]], 10, 1), 2) = 0, "k", "m")</f>
        <v>k</v>
      </c>
      <c r="E318" s="1" t="str">
        <f>RIGHT(pesele__24[[#This Row],[Imie]], 1)</f>
        <v>a</v>
      </c>
    </row>
    <row r="319" spans="1:5" hidden="1" x14ac:dyDescent="0.35">
      <c r="A319" s="1" t="s">
        <v>950</v>
      </c>
      <c r="B319" s="1" t="s">
        <v>433</v>
      </c>
      <c r="C319" s="1" t="s">
        <v>255</v>
      </c>
      <c r="D319" s="1" t="str">
        <f>IF(MOD(MID(pesele__24[[#This Row],[PESEL]], 10, 1), 2) = 0, "k", "m")</f>
        <v>k</v>
      </c>
      <c r="E319" s="1" t="str">
        <f>RIGHT(pesele__24[[#This Row],[Imie]], 1)</f>
        <v>a</v>
      </c>
    </row>
    <row r="320" spans="1:5" hidden="1" x14ac:dyDescent="0.35">
      <c r="A320" s="1" t="s">
        <v>951</v>
      </c>
      <c r="B320" s="1" t="s">
        <v>434</v>
      </c>
      <c r="C320" s="1" t="s">
        <v>435</v>
      </c>
      <c r="D320" s="1" t="str">
        <f>IF(MOD(MID(pesele__24[[#This Row],[PESEL]], 10, 1), 2) = 0, "k", "m")</f>
        <v>m</v>
      </c>
      <c r="E320" s="1"/>
    </row>
    <row r="321" spans="1:5" hidden="1" x14ac:dyDescent="0.35">
      <c r="A321" s="1" t="s">
        <v>952</v>
      </c>
      <c r="B321" s="1" t="s">
        <v>69</v>
      </c>
      <c r="C321" s="1" t="s">
        <v>42</v>
      </c>
      <c r="D321" s="1" t="str">
        <f>IF(MOD(MID(pesele__24[[#This Row],[PESEL]], 10, 1), 2) = 0, "k", "m")</f>
        <v>m</v>
      </c>
      <c r="E321" s="1"/>
    </row>
    <row r="322" spans="1:5" hidden="1" x14ac:dyDescent="0.35">
      <c r="A322" s="1" t="s">
        <v>953</v>
      </c>
      <c r="B322" s="1" t="s">
        <v>436</v>
      </c>
      <c r="C322" s="1" t="s">
        <v>172</v>
      </c>
      <c r="D322" s="1" t="str">
        <f>IF(MOD(MID(pesele__24[[#This Row],[PESEL]], 10, 1), 2) = 0, "k", "m")</f>
        <v>k</v>
      </c>
      <c r="E322" s="1" t="str">
        <f>RIGHT(pesele__24[[#This Row],[Imie]], 1)</f>
        <v>a</v>
      </c>
    </row>
    <row r="323" spans="1:5" hidden="1" x14ac:dyDescent="0.35">
      <c r="A323" s="1" t="s">
        <v>954</v>
      </c>
      <c r="B323" s="1" t="s">
        <v>437</v>
      </c>
      <c r="C323" s="1" t="s">
        <v>438</v>
      </c>
      <c r="D323" s="1" t="str">
        <f>IF(MOD(MID(pesele__24[[#This Row],[PESEL]], 10, 1), 2) = 0, "k", "m")</f>
        <v>m</v>
      </c>
      <c r="E323" s="1"/>
    </row>
    <row r="324" spans="1:5" hidden="1" x14ac:dyDescent="0.35">
      <c r="A324" s="1" t="s">
        <v>955</v>
      </c>
      <c r="B324" s="1" t="s">
        <v>439</v>
      </c>
      <c r="C324" s="1" t="s">
        <v>56</v>
      </c>
      <c r="D324" s="1" t="str">
        <f>IF(MOD(MID(pesele__24[[#This Row],[PESEL]], 10, 1), 2) = 0, "k", "m")</f>
        <v>k</v>
      </c>
      <c r="E324" s="1" t="str">
        <f>RIGHT(pesele__24[[#This Row],[Imie]], 1)</f>
        <v>a</v>
      </c>
    </row>
    <row r="325" spans="1:5" hidden="1" x14ac:dyDescent="0.35">
      <c r="A325" s="1" t="s">
        <v>956</v>
      </c>
      <c r="B325" s="1" t="s">
        <v>440</v>
      </c>
      <c r="C325" s="1" t="s">
        <v>201</v>
      </c>
      <c r="D325" s="1" t="str">
        <f>IF(MOD(MID(pesele__24[[#This Row],[PESEL]], 10, 1), 2) = 0, "k", "m")</f>
        <v>k</v>
      </c>
      <c r="E325" s="1" t="str">
        <f>RIGHT(pesele__24[[#This Row],[Imie]], 1)</f>
        <v>a</v>
      </c>
    </row>
    <row r="326" spans="1:5" hidden="1" x14ac:dyDescent="0.35">
      <c r="A326" s="1" t="s">
        <v>957</v>
      </c>
      <c r="B326" s="1" t="s">
        <v>441</v>
      </c>
      <c r="C326" s="1" t="s">
        <v>442</v>
      </c>
      <c r="D326" s="1" t="str">
        <f>IF(MOD(MID(pesele__24[[#This Row],[PESEL]], 10, 1), 2) = 0, "k", "m")</f>
        <v>k</v>
      </c>
      <c r="E326" s="1" t="str">
        <f>RIGHT(pesele__24[[#This Row],[Imie]], 1)</f>
        <v>a</v>
      </c>
    </row>
    <row r="327" spans="1:5" hidden="1" x14ac:dyDescent="0.35">
      <c r="A327" s="1" t="s">
        <v>958</v>
      </c>
      <c r="B327" s="1" t="s">
        <v>443</v>
      </c>
      <c r="C327" s="1" t="s">
        <v>242</v>
      </c>
      <c r="D327" s="1" t="str">
        <f>IF(MOD(MID(pesele__24[[#This Row],[PESEL]], 10, 1), 2) = 0, "k", "m")</f>
        <v>k</v>
      </c>
      <c r="E327" s="1" t="str">
        <f>RIGHT(pesele__24[[#This Row],[Imie]], 1)</f>
        <v>a</v>
      </c>
    </row>
    <row r="328" spans="1:5" hidden="1" x14ac:dyDescent="0.35">
      <c r="A328" s="1" t="s">
        <v>959</v>
      </c>
      <c r="B328" s="1" t="s">
        <v>436</v>
      </c>
      <c r="C328" s="1" t="s">
        <v>70</v>
      </c>
      <c r="D328" s="1" t="str">
        <f>IF(MOD(MID(pesele__24[[#This Row],[PESEL]], 10, 1), 2) = 0, "k", "m")</f>
        <v>m</v>
      </c>
      <c r="E328" s="1"/>
    </row>
    <row r="329" spans="1:5" hidden="1" x14ac:dyDescent="0.35">
      <c r="A329" s="1" t="s">
        <v>960</v>
      </c>
      <c r="B329" s="1" t="s">
        <v>444</v>
      </c>
      <c r="C329" s="1" t="s">
        <v>294</v>
      </c>
      <c r="D329" s="1" t="str">
        <f>IF(MOD(MID(pesele__24[[#This Row],[PESEL]], 10, 1), 2) = 0, "k", "m")</f>
        <v>m</v>
      </c>
      <c r="E329" s="1"/>
    </row>
    <row r="330" spans="1:5" hidden="1" x14ac:dyDescent="0.35">
      <c r="A330" s="1" t="s">
        <v>961</v>
      </c>
      <c r="B330" s="1" t="s">
        <v>445</v>
      </c>
      <c r="C330" s="1" t="s">
        <v>26</v>
      </c>
      <c r="D330" s="1" t="str">
        <f>IF(MOD(MID(pesele__24[[#This Row],[PESEL]], 10, 1), 2) = 0, "k", "m")</f>
        <v>m</v>
      </c>
      <c r="E330" s="1"/>
    </row>
    <row r="331" spans="1:5" hidden="1" x14ac:dyDescent="0.35">
      <c r="A331" s="1" t="s">
        <v>962</v>
      </c>
      <c r="B331" s="1" t="s">
        <v>446</v>
      </c>
      <c r="C331" s="1" t="s">
        <v>78</v>
      </c>
      <c r="D331" s="1" t="str">
        <f>IF(MOD(MID(pesele__24[[#This Row],[PESEL]], 10, 1), 2) = 0, "k", "m")</f>
        <v>m</v>
      </c>
      <c r="E331" s="1"/>
    </row>
    <row r="332" spans="1:5" hidden="1" x14ac:dyDescent="0.35">
      <c r="A332" s="1" t="s">
        <v>963</v>
      </c>
      <c r="B332" s="1" t="s">
        <v>447</v>
      </c>
      <c r="C332" s="1" t="s">
        <v>166</v>
      </c>
      <c r="D332" s="1" t="str">
        <f>IF(MOD(MID(pesele__24[[#This Row],[PESEL]], 10, 1), 2) = 0, "k", "m")</f>
        <v>k</v>
      </c>
      <c r="E332" s="1" t="str">
        <f>RIGHT(pesele__24[[#This Row],[Imie]], 1)</f>
        <v>a</v>
      </c>
    </row>
    <row r="333" spans="1:5" hidden="1" x14ac:dyDescent="0.35">
      <c r="A333" s="1" t="s">
        <v>964</v>
      </c>
      <c r="B333" s="1" t="s">
        <v>448</v>
      </c>
      <c r="C333" s="1" t="s">
        <v>72</v>
      </c>
      <c r="D333" s="1" t="str">
        <f>IF(MOD(MID(pesele__24[[#This Row],[PESEL]], 10, 1), 2) = 0, "k", "m")</f>
        <v>k</v>
      </c>
      <c r="E333" s="1" t="str">
        <f>RIGHT(pesele__24[[#This Row],[Imie]], 1)</f>
        <v>a</v>
      </c>
    </row>
    <row r="334" spans="1:5" hidden="1" x14ac:dyDescent="0.35">
      <c r="A334" s="1" t="s">
        <v>965</v>
      </c>
      <c r="B334" s="1" t="s">
        <v>449</v>
      </c>
      <c r="C334" s="1" t="s">
        <v>37</v>
      </c>
      <c r="D334" s="1" t="str">
        <f>IF(MOD(MID(pesele__24[[#This Row],[PESEL]], 10, 1), 2) = 0, "k", "m")</f>
        <v>k</v>
      </c>
      <c r="E334" s="1" t="str">
        <f>RIGHT(pesele__24[[#This Row],[Imie]], 1)</f>
        <v>a</v>
      </c>
    </row>
    <row r="335" spans="1:5" hidden="1" x14ac:dyDescent="0.35">
      <c r="A335" s="1" t="s">
        <v>966</v>
      </c>
      <c r="B335" s="1" t="s">
        <v>450</v>
      </c>
      <c r="C335" s="1" t="s">
        <v>126</v>
      </c>
      <c r="D335" s="1" t="str">
        <f>IF(MOD(MID(pesele__24[[#This Row],[PESEL]], 10, 1), 2) = 0, "k", "m")</f>
        <v>m</v>
      </c>
      <c r="E335" s="1"/>
    </row>
    <row r="336" spans="1:5" hidden="1" x14ac:dyDescent="0.35">
      <c r="A336" s="1" t="s">
        <v>967</v>
      </c>
      <c r="B336" s="1" t="s">
        <v>451</v>
      </c>
      <c r="C336" s="1" t="s">
        <v>452</v>
      </c>
      <c r="D336" s="1" t="str">
        <f>IF(MOD(MID(pesele__24[[#This Row],[PESEL]], 10, 1), 2) = 0, "k", "m")</f>
        <v>k</v>
      </c>
      <c r="E336" s="1" t="str">
        <f>RIGHT(pesele__24[[#This Row],[Imie]], 1)</f>
        <v>a</v>
      </c>
    </row>
    <row r="337" spans="1:5" hidden="1" x14ac:dyDescent="0.35">
      <c r="A337" s="1" t="s">
        <v>968</v>
      </c>
      <c r="B337" s="1" t="s">
        <v>453</v>
      </c>
      <c r="C337" s="1" t="s">
        <v>214</v>
      </c>
      <c r="D337" s="1" t="str">
        <f>IF(MOD(MID(pesele__24[[#This Row],[PESEL]], 10, 1), 2) = 0, "k", "m")</f>
        <v>k</v>
      </c>
      <c r="E337" s="1" t="str">
        <f>RIGHT(pesele__24[[#This Row],[Imie]], 1)</f>
        <v>a</v>
      </c>
    </row>
    <row r="338" spans="1:5" hidden="1" x14ac:dyDescent="0.35">
      <c r="A338" s="1" t="s">
        <v>969</v>
      </c>
      <c r="B338" s="1" t="s">
        <v>454</v>
      </c>
      <c r="C338" s="1" t="s">
        <v>162</v>
      </c>
      <c r="D338" s="1" t="str">
        <f>IF(MOD(MID(pesele__24[[#This Row],[PESEL]], 10, 1), 2) = 0, "k", "m")</f>
        <v>m</v>
      </c>
      <c r="E338" s="1"/>
    </row>
    <row r="339" spans="1:5" hidden="1" x14ac:dyDescent="0.35">
      <c r="A339" s="1" t="s">
        <v>970</v>
      </c>
      <c r="B339" s="1" t="s">
        <v>371</v>
      </c>
      <c r="C339" s="1" t="s">
        <v>455</v>
      </c>
      <c r="D339" s="1" t="str">
        <f>IF(MOD(MID(pesele__24[[#This Row],[PESEL]], 10, 1), 2) = 0, "k", "m")</f>
        <v>m</v>
      </c>
      <c r="E339" s="1"/>
    </row>
    <row r="340" spans="1:5" hidden="1" x14ac:dyDescent="0.35">
      <c r="A340" s="1" t="s">
        <v>971</v>
      </c>
      <c r="B340" s="1" t="s">
        <v>456</v>
      </c>
      <c r="C340" s="1" t="s">
        <v>70</v>
      </c>
      <c r="D340" s="1" t="str">
        <f>IF(MOD(MID(pesele__24[[#This Row],[PESEL]], 10, 1), 2) = 0, "k", "m")</f>
        <v>m</v>
      </c>
      <c r="E340" s="1"/>
    </row>
    <row r="341" spans="1:5" hidden="1" x14ac:dyDescent="0.35">
      <c r="A341" s="1" t="s">
        <v>972</v>
      </c>
      <c r="B341" s="1" t="s">
        <v>457</v>
      </c>
      <c r="C341" s="1" t="s">
        <v>51</v>
      </c>
      <c r="D341" s="1" t="str">
        <f>IF(MOD(MID(pesele__24[[#This Row],[PESEL]], 10, 1), 2) = 0, "k", "m")</f>
        <v>k</v>
      </c>
      <c r="E341" s="1" t="str">
        <f>RIGHT(pesele__24[[#This Row],[Imie]], 1)</f>
        <v>a</v>
      </c>
    </row>
    <row r="342" spans="1:5" hidden="1" x14ac:dyDescent="0.35">
      <c r="A342" s="1" t="s">
        <v>973</v>
      </c>
      <c r="B342" s="1" t="s">
        <v>458</v>
      </c>
      <c r="C342" s="1" t="s">
        <v>68</v>
      </c>
      <c r="D342" s="1" t="str">
        <f>IF(MOD(MID(pesele__24[[#This Row],[PESEL]], 10, 1), 2) = 0, "k", "m")</f>
        <v>m</v>
      </c>
      <c r="E342" s="1"/>
    </row>
    <row r="343" spans="1:5" hidden="1" x14ac:dyDescent="0.35">
      <c r="A343" s="1" t="s">
        <v>974</v>
      </c>
      <c r="B343" s="1" t="s">
        <v>459</v>
      </c>
      <c r="C343" s="1" t="s">
        <v>68</v>
      </c>
      <c r="D343" s="1" t="str">
        <f>IF(MOD(MID(pesele__24[[#This Row],[PESEL]], 10, 1), 2) = 0, "k", "m")</f>
        <v>m</v>
      </c>
      <c r="E343" s="1"/>
    </row>
    <row r="344" spans="1:5" hidden="1" x14ac:dyDescent="0.35">
      <c r="A344" s="1" t="s">
        <v>975</v>
      </c>
      <c r="B344" s="1" t="s">
        <v>460</v>
      </c>
      <c r="C344" s="1" t="s">
        <v>8</v>
      </c>
      <c r="D344" s="1" t="str">
        <f>IF(MOD(MID(pesele__24[[#This Row],[PESEL]], 10, 1), 2) = 0, "k", "m")</f>
        <v>m</v>
      </c>
      <c r="E344" s="1"/>
    </row>
    <row r="345" spans="1:5" hidden="1" x14ac:dyDescent="0.35">
      <c r="A345" s="1" t="s">
        <v>976</v>
      </c>
      <c r="B345" s="1" t="s">
        <v>461</v>
      </c>
      <c r="C345" s="1" t="s">
        <v>223</v>
      </c>
      <c r="D345" s="1" t="str">
        <f>IF(MOD(MID(pesele__24[[#This Row],[PESEL]], 10, 1), 2) = 0, "k", "m")</f>
        <v>k</v>
      </c>
      <c r="E345" s="1" t="str">
        <f>RIGHT(pesele__24[[#This Row],[Imie]], 1)</f>
        <v>a</v>
      </c>
    </row>
    <row r="346" spans="1:5" hidden="1" x14ac:dyDescent="0.35">
      <c r="A346" s="1" t="s">
        <v>977</v>
      </c>
      <c r="B346" s="1" t="s">
        <v>462</v>
      </c>
      <c r="C346" s="1" t="s">
        <v>236</v>
      </c>
      <c r="D346" s="1" t="str">
        <f>IF(MOD(MID(pesele__24[[#This Row],[PESEL]], 10, 1), 2) = 0, "k", "m")</f>
        <v>k</v>
      </c>
      <c r="E346" s="1" t="str">
        <f>RIGHT(pesele__24[[#This Row],[Imie]], 1)</f>
        <v>a</v>
      </c>
    </row>
    <row r="347" spans="1:5" hidden="1" x14ac:dyDescent="0.35">
      <c r="A347" s="1" t="s">
        <v>978</v>
      </c>
      <c r="B347" s="1" t="s">
        <v>463</v>
      </c>
      <c r="C347" s="1" t="s">
        <v>305</v>
      </c>
      <c r="D347" s="1" t="str">
        <f>IF(MOD(MID(pesele__24[[#This Row],[PESEL]], 10, 1), 2) = 0, "k", "m")</f>
        <v>m</v>
      </c>
      <c r="E347" s="1"/>
    </row>
    <row r="348" spans="1:5" hidden="1" x14ac:dyDescent="0.35">
      <c r="A348" s="1" t="s">
        <v>979</v>
      </c>
      <c r="B348" s="1" t="s">
        <v>464</v>
      </c>
      <c r="C348" s="1" t="s">
        <v>465</v>
      </c>
      <c r="D348" s="1" t="str">
        <f>IF(MOD(MID(pesele__24[[#This Row],[PESEL]], 10, 1), 2) = 0, "k", "m")</f>
        <v>m</v>
      </c>
      <c r="E348" s="1"/>
    </row>
    <row r="349" spans="1:5" hidden="1" x14ac:dyDescent="0.35">
      <c r="A349" s="1" t="s">
        <v>980</v>
      </c>
      <c r="B349" s="1" t="s">
        <v>466</v>
      </c>
      <c r="C349" s="1" t="s">
        <v>60</v>
      </c>
      <c r="D349" s="1" t="str">
        <f>IF(MOD(MID(pesele__24[[#This Row],[PESEL]], 10, 1), 2) = 0, "k", "m")</f>
        <v>m</v>
      </c>
      <c r="E349" s="1"/>
    </row>
    <row r="350" spans="1:5" hidden="1" x14ac:dyDescent="0.35">
      <c r="A350" s="1" t="s">
        <v>981</v>
      </c>
      <c r="B350" s="1" t="s">
        <v>467</v>
      </c>
      <c r="C350" s="1" t="s">
        <v>104</v>
      </c>
      <c r="D350" s="1" t="str">
        <f>IF(MOD(MID(pesele__24[[#This Row],[PESEL]], 10, 1), 2) = 0, "k", "m")</f>
        <v>m</v>
      </c>
      <c r="E350" s="1"/>
    </row>
    <row r="351" spans="1:5" hidden="1" x14ac:dyDescent="0.35">
      <c r="A351" s="1" t="s">
        <v>982</v>
      </c>
      <c r="B351" s="1" t="s">
        <v>468</v>
      </c>
      <c r="C351" s="1" t="s">
        <v>14</v>
      </c>
      <c r="D351" s="1" t="str">
        <f>IF(MOD(MID(pesele__24[[#This Row],[PESEL]], 10, 1), 2) = 0, "k", "m")</f>
        <v>m</v>
      </c>
      <c r="E351" s="1"/>
    </row>
    <row r="352" spans="1:5" hidden="1" x14ac:dyDescent="0.35">
      <c r="A352" s="1" t="s">
        <v>983</v>
      </c>
      <c r="B352" s="1" t="s">
        <v>469</v>
      </c>
      <c r="C352" s="1" t="s">
        <v>470</v>
      </c>
      <c r="D352" s="1" t="str">
        <f>IF(MOD(MID(pesele__24[[#This Row],[PESEL]], 10, 1), 2) = 0, "k", "m")</f>
        <v>m</v>
      </c>
      <c r="E352" s="1"/>
    </row>
    <row r="353" spans="1:5" hidden="1" x14ac:dyDescent="0.35">
      <c r="A353" s="1" t="s">
        <v>984</v>
      </c>
      <c r="B353" s="1" t="s">
        <v>471</v>
      </c>
      <c r="C353" s="1" t="s">
        <v>472</v>
      </c>
      <c r="D353" s="1" t="str">
        <f>IF(MOD(MID(pesele__24[[#This Row],[PESEL]], 10, 1), 2) = 0, "k", "m")</f>
        <v>k</v>
      </c>
      <c r="E353" s="1" t="str">
        <f>RIGHT(pesele__24[[#This Row],[Imie]], 1)</f>
        <v>a</v>
      </c>
    </row>
    <row r="354" spans="1:5" hidden="1" x14ac:dyDescent="0.35">
      <c r="A354" s="1" t="s">
        <v>985</v>
      </c>
      <c r="B354" s="1" t="s">
        <v>473</v>
      </c>
      <c r="C354" s="1" t="s">
        <v>12</v>
      </c>
      <c r="D354" s="1" t="str">
        <f>IF(MOD(MID(pesele__24[[#This Row],[PESEL]], 10, 1), 2) = 0, "k", "m")</f>
        <v>m</v>
      </c>
      <c r="E354" s="1"/>
    </row>
    <row r="355" spans="1:5" hidden="1" x14ac:dyDescent="0.35">
      <c r="A355" s="1" t="s">
        <v>986</v>
      </c>
      <c r="B355" s="1" t="s">
        <v>474</v>
      </c>
      <c r="C355" s="1" t="s">
        <v>475</v>
      </c>
      <c r="D355" s="1" t="str">
        <f>IF(MOD(MID(pesele__24[[#This Row],[PESEL]], 10, 1), 2) = 0, "k", "m")</f>
        <v>k</v>
      </c>
      <c r="E355" s="1" t="str">
        <f>RIGHT(pesele__24[[#This Row],[Imie]], 1)</f>
        <v>a</v>
      </c>
    </row>
    <row r="356" spans="1:5" hidden="1" x14ac:dyDescent="0.35">
      <c r="A356" s="1" t="s">
        <v>987</v>
      </c>
      <c r="B356" s="1" t="s">
        <v>476</v>
      </c>
      <c r="C356" s="1" t="s">
        <v>477</v>
      </c>
      <c r="D356" s="1" t="str">
        <f>IF(MOD(MID(pesele__24[[#This Row],[PESEL]], 10, 1), 2) = 0, "k", "m")</f>
        <v>m</v>
      </c>
      <c r="E356" s="1"/>
    </row>
    <row r="357" spans="1:5" hidden="1" x14ac:dyDescent="0.35">
      <c r="A357" s="1" t="s">
        <v>988</v>
      </c>
      <c r="B357" s="1" t="s">
        <v>478</v>
      </c>
      <c r="C357" s="1" t="s">
        <v>40</v>
      </c>
      <c r="D357" s="1" t="str">
        <f>IF(MOD(MID(pesele__24[[#This Row],[PESEL]], 10, 1), 2) = 0, "k", "m")</f>
        <v>m</v>
      </c>
      <c r="E357" s="1"/>
    </row>
    <row r="358" spans="1:5" hidden="1" x14ac:dyDescent="0.35">
      <c r="A358" s="1" t="s">
        <v>989</v>
      </c>
      <c r="B358" s="1" t="s">
        <v>479</v>
      </c>
      <c r="C358" s="1" t="s">
        <v>475</v>
      </c>
      <c r="D358" s="1" t="str">
        <f>IF(MOD(MID(pesele__24[[#This Row],[PESEL]], 10, 1), 2) = 0, "k", "m")</f>
        <v>k</v>
      </c>
      <c r="E358" s="1" t="str">
        <f>RIGHT(pesele__24[[#This Row],[Imie]], 1)</f>
        <v>a</v>
      </c>
    </row>
    <row r="359" spans="1:5" hidden="1" x14ac:dyDescent="0.35">
      <c r="A359" s="1" t="s">
        <v>990</v>
      </c>
      <c r="B359" s="1" t="s">
        <v>480</v>
      </c>
      <c r="C359" s="1" t="s">
        <v>93</v>
      </c>
      <c r="D359" s="1" t="str">
        <f>IF(MOD(MID(pesele__24[[#This Row],[PESEL]], 10, 1), 2) = 0, "k", "m")</f>
        <v>k</v>
      </c>
      <c r="E359" s="1" t="str">
        <f>RIGHT(pesele__24[[#This Row],[Imie]], 1)</f>
        <v>a</v>
      </c>
    </row>
    <row r="360" spans="1:5" hidden="1" x14ac:dyDescent="0.35">
      <c r="A360" s="1" t="s">
        <v>991</v>
      </c>
      <c r="B360" s="1" t="s">
        <v>481</v>
      </c>
      <c r="C360" s="1" t="s">
        <v>482</v>
      </c>
      <c r="D360" s="1" t="str">
        <f>IF(MOD(MID(pesele__24[[#This Row],[PESEL]], 10, 1), 2) = 0, "k", "m")</f>
        <v>m</v>
      </c>
      <c r="E360" s="1"/>
    </row>
    <row r="361" spans="1:5" hidden="1" x14ac:dyDescent="0.35">
      <c r="A361" s="1" t="s">
        <v>992</v>
      </c>
      <c r="B361" s="1" t="s">
        <v>483</v>
      </c>
      <c r="C361" s="1" t="s">
        <v>482</v>
      </c>
      <c r="D361" s="1" t="str">
        <f>IF(MOD(MID(pesele__24[[#This Row],[PESEL]], 10, 1), 2) = 0, "k", "m")</f>
        <v>m</v>
      </c>
      <c r="E361" s="1"/>
    </row>
    <row r="362" spans="1:5" hidden="1" x14ac:dyDescent="0.35">
      <c r="A362" s="1" t="s">
        <v>993</v>
      </c>
      <c r="B362" s="1" t="s">
        <v>484</v>
      </c>
      <c r="C362" s="1" t="s">
        <v>255</v>
      </c>
      <c r="D362" s="1" t="str">
        <f>IF(MOD(MID(pesele__24[[#This Row],[PESEL]], 10, 1), 2) = 0, "k", "m")</f>
        <v>k</v>
      </c>
      <c r="E362" s="1" t="str">
        <f>RIGHT(pesele__24[[#This Row],[Imie]], 1)</f>
        <v>a</v>
      </c>
    </row>
    <row r="363" spans="1:5" hidden="1" x14ac:dyDescent="0.35">
      <c r="A363" s="1" t="s">
        <v>994</v>
      </c>
      <c r="B363" s="1" t="s">
        <v>485</v>
      </c>
      <c r="C363" s="1" t="s">
        <v>486</v>
      </c>
      <c r="D363" s="1" t="str">
        <f>IF(MOD(MID(pesele__24[[#This Row],[PESEL]], 10, 1), 2) = 0, "k", "m")</f>
        <v>m</v>
      </c>
      <c r="E363" s="1"/>
    </row>
    <row r="364" spans="1:5" hidden="1" x14ac:dyDescent="0.35">
      <c r="A364" s="1" t="s">
        <v>995</v>
      </c>
      <c r="B364" s="1" t="s">
        <v>487</v>
      </c>
      <c r="C364" s="1" t="s">
        <v>294</v>
      </c>
      <c r="D364" s="1" t="str">
        <f>IF(MOD(MID(pesele__24[[#This Row],[PESEL]], 10, 1), 2) = 0, "k", "m")</f>
        <v>m</v>
      </c>
      <c r="E364" s="1"/>
    </row>
    <row r="365" spans="1:5" hidden="1" x14ac:dyDescent="0.35">
      <c r="A365" s="1" t="s">
        <v>996</v>
      </c>
      <c r="B365" s="1" t="s">
        <v>488</v>
      </c>
      <c r="C365" s="1" t="s">
        <v>78</v>
      </c>
      <c r="D365" s="1" t="str">
        <f>IF(MOD(MID(pesele__24[[#This Row],[PESEL]], 10, 1), 2) = 0, "k", "m")</f>
        <v>m</v>
      </c>
      <c r="E365" s="1"/>
    </row>
    <row r="366" spans="1:5" hidden="1" x14ac:dyDescent="0.35">
      <c r="A366" s="1" t="s">
        <v>997</v>
      </c>
      <c r="B366" s="1" t="s">
        <v>489</v>
      </c>
      <c r="C366" s="1" t="s">
        <v>490</v>
      </c>
      <c r="D366" s="1" t="str">
        <f>IF(MOD(MID(pesele__24[[#This Row],[PESEL]], 10, 1), 2) = 0, "k", "m")</f>
        <v>m</v>
      </c>
      <c r="E366" s="1"/>
    </row>
    <row r="367" spans="1:5" hidden="1" x14ac:dyDescent="0.35">
      <c r="A367" s="1" t="s">
        <v>998</v>
      </c>
      <c r="B367" s="1" t="s">
        <v>491</v>
      </c>
      <c r="C367" s="1" t="s">
        <v>193</v>
      </c>
      <c r="D367" s="1" t="str">
        <f>IF(MOD(MID(pesele__24[[#This Row],[PESEL]], 10, 1), 2) = 0, "k", "m")</f>
        <v>k</v>
      </c>
      <c r="E367" s="1" t="str">
        <f>RIGHT(pesele__24[[#This Row],[Imie]], 1)</f>
        <v>a</v>
      </c>
    </row>
    <row r="368" spans="1:5" hidden="1" x14ac:dyDescent="0.35">
      <c r="A368" s="1" t="s">
        <v>999</v>
      </c>
      <c r="B368" s="1" t="s">
        <v>492</v>
      </c>
      <c r="C368" s="1" t="s">
        <v>493</v>
      </c>
      <c r="D368" s="1" t="str">
        <f>IF(MOD(MID(pesele__24[[#This Row],[PESEL]], 10, 1), 2) = 0, "k", "m")</f>
        <v>m</v>
      </c>
      <c r="E368" s="1"/>
    </row>
    <row r="369" spans="1:5" hidden="1" x14ac:dyDescent="0.35">
      <c r="A369" s="1" t="s">
        <v>1000</v>
      </c>
      <c r="B369" s="1" t="s">
        <v>494</v>
      </c>
      <c r="C369" s="1" t="s">
        <v>48</v>
      </c>
      <c r="D369" s="1" t="str">
        <f>IF(MOD(MID(pesele__24[[#This Row],[PESEL]], 10, 1), 2) = 0, "k", "m")</f>
        <v>m</v>
      </c>
      <c r="E369" s="1"/>
    </row>
    <row r="370" spans="1:5" hidden="1" x14ac:dyDescent="0.35">
      <c r="A370" s="1" t="s">
        <v>1001</v>
      </c>
      <c r="B370" s="1" t="s">
        <v>495</v>
      </c>
      <c r="C370" s="1" t="s">
        <v>193</v>
      </c>
      <c r="D370" s="1" t="str">
        <f>IF(MOD(MID(pesele__24[[#This Row],[PESEL]], 10, 1), 2) = 0, "k", "m")</f>
        <v>k</v>
      </c>
      <c r="E370" s="1" t="str">
        <f>RIGHT(pesele__24[[#This Row],[Imie]], 1)</f>
        <v>a</v>
      </c>
    </row>
    <row r="371" spans="1:5" hidden="1" x14ac:dyDescent="0.35">
      <c r="A371" s="1" t="s">
        <v>1002</v>
      </c>
      <c r="B371" s="1" t="s">
        <v>496</v>
      </c>
      <c r="C371" s="1" t="s">
        <v>12</v>
      </c>
      <c r="D371" s="1" t="str">
        <f>IF(MOD(MID(pesele__24[[#This Row],[PESEL]], 10, 1), 2) = 0, "k", "m")</f>
        <v>m</v>
      </c>
      <c r="E371" s="1"/>
    </row>
    <row r="372" spans="1:5" hidden="1" x14ac:dyDescent="0.35">
      <c r="A372" s="1" t="s">
        <v>1003</v>
      </c>
      <c r="B372" s="1" t="s">
        <v>497</v>
      </c>
      <c r="C372" s="1" t="s">
        <v>193</v>
      </c>
      <c r="D372" s="1" t="str">
        <f>IF(MOD(MID(pesele__24[[#This Row],[PESEL]], 10, 1), 2) = 0, "k", "m")</f>
        <v>k</v>
      </c>
      <c r="E372" s="1" t="str">
        <f>RIGHT(pesele__24[[#This Row],[Imie]], 1)</f>
        <v>a</v>
      </c>
    </row>
    <row r="373" spans="1:5" hidden="1" x14ac:dyDescent="0.35">
      <c r="A373" s="1" t="s">
        <v>1004</v>
      </c>
      <c r="B373" s="1" t="s">
        <v>498</v>
      </c>
      <c r="C373" s="1" t="s">
        <v>162</v>
      </c>
      <c r="D373" s="1" t="str">
        <f>IF(MOD(MID(pesele__24[[#This Row],[PESEL]], 10, 1), 2) = 0, "k", "m")</f>
        <v>m</v>
      </c>
      <c r="E373" s="1"/>
    </row>
    <row r="374" spans="1:5" hidden="1" x14ac:dyDescent="0.35">
      <c r="A374" s="1" t="s">
        <v>1005</v>
      </c>
      <c r="B374" s="1" t="s">
        <v>499</v>
      </c>
      <c r="C374" s="1" t="s">
        <v>359</v>
      </c>
      <c r="D374" s="1" t="str">
        <f>IF(MOD(MID(pesele__24[[#This Row],[PESEL]], 10, 1), 2) = 0, "k", "m")</f>
        <v>k</v>
      </c>
      <c r="E374" s="1" t="str">
        <f>RIGHT(pesele__24[[#This Row],[Imie]], 1)</f>
        <v>a</v>
      </c>
    </row>
    <row r="375" spans="1:5" hidden="1" x14ac:dyDescent="0.35">
      <c r="A375" s="1" t="s">
        <v>1006</v>
      </c>
      <c r="B375" s="1" t="s">
        <v>500</v>
      </c>
      <c r="C375" s="1" t="s">
        <v>273</v>
      </c>
      <c r="D375" s="1" t="str">
        <f>IF(MOD(MID(pesele__24[[#This Row],[PESEL]], 10, 1), 2) = 0, "k", "m")</f>
        <v>k</v>
      </c>
      <c r="E375" s="1" t="str">
        <f>RIGHT(pesele__24[[#This Row],[Imie]], 1)</f>
        <v>a</v>
      </c>
    </row>
    <row r="376" spans="1:5" hidden="1" x14ac:dyDescent="0.35">
      <c r="A376" s="1" t="s">
        <v>1007</v>
      </c>
      <c r="B376" s="1" t="s">
        <v>501</v>
      </c>
      <c r="C376" s="1" t="s">
        <v>502</v>
      </c>
      <c r="D376" s="1" t="str">
        <f>IF(MOD(MID(pesele__24[[#This Row],[PESEL]], 10, 1), 2) = 0, "k", "m")</f>
        <v>m</v>
      </c>
      <c r="E376" s="1"/>
    </row>
    <row r="377" spans="1:5" hidden="1" x14ac:dyDescent="0.35">
      <c r="A377" s="1" t="s">
        <v>1008</v>
      </c>
      <c r="B377" s="1" t="s">
        <v>503</v>
      </c>
      <c r="C377" s="1" t="s">
        <v>504</v>
      </c>
      <c r="D377" s="1" t="str">
        <f>IF(MOD(MID(pesele__24[[#This Row],[PESEL]], 10, 1), 2) = 0, "k", "m")</f>
        <v>m</v>
      </c>
      <c r="E377" s="1"/>
    </row>
    <row r="378" spans="1:5" hidden="1" x14ac:dyDescent="0.35">
      <c r="A378" s="1" t="s">
        <v>1009</v>
      </c>
      <c r="B378" s="1" t="s">
        <v>505</v>
      </c>
      <c r="C378" s="1" t="s">
        <v>193</v>
      </c>
      <c r="D378" s="1" t="str">
        <f>IF(MOD(MID(pesele__24[[#This Row],[PESEL]], 10, 1), 2) = 0, "k", "m")</f>
        <v>k</v>
      </c>
      <c r="E378" s="1" t="str">
        <f>RIGHT(pesele__24[[#This Row],[Imie]], 1)</f>
        <v>a</v>
      </c>
    </row>
    <row r="379" spans="1:5" hidden="1" x14ac:dyDescent="0.35">
      <c r="A379" s="1" t="s">
        <v>1010</v>
      </c>
      <c r="B379" s="1" t="s">
        <v>506</v>
      </c>
      <c r="C379" s="1" t="s">
        <v>507</v>
      </c>
      <c r="D379" s="1" t="str">
        <f>IF(MOD(MID(pesele__24[[#This Row],[PESEL]], 10, 1), 2) = 0, "k", "m")</f>
        <v>k</v>
      </c>
      <c r="E379" s="1" t="str">
        <f>RIGHT(pesele__24[[#This Row],[Imie]], 1)</f>
        <v>a</v>
      </c>
    </row>
    <row r="380" spans="1:5" hidden="1" x14ac:dyDescent="0.35">
      <c r="A380" s="1" t="s">
        <v>1011</v>
      </c>
      <c r="B380" s="1" t="s">
        <v>508</v>
      </c>
      <c r="C380" s="1" t="s">
        <v>12</v>
      </c>
      <c r="D380" s="1" t="str">
        <f>IF(MOD(MID(pesele__24[[#This Row],[PESEL]], 10, 1), 2) = 0, "k", "m")</f>
        <v>m</v>
      </c>
      <c r="E380" s="1"/>
    </row>
    <row r="381" spans="1:5" hidden="1" x14ac:dyDescent="0.35">
      <c r="A381" s="1" t="s">
        <v>1012</v>
      </c>
      <c r="B381" s="1" t="s">
        <v>509</v>
      </c>
      <c r="C381" s="1" t="s">
        <v>223</v>
      </c>
      <c r="D381" s="1" t="str">
        <f>IF(MOD(MID(pesele__24[[#This Row],[PESEL]], 10, 1), 2) = 0, "k", "m")</f>
        <v>k</v>
      </c>
      <c r="E381" s="1" t="str">
        <f>RIGHT(pesele__24[[#This Row],[Imie]], 1)</f>
        <v>a</v>
      </c>
    </row>
    <row r="382" spans="1:5" hidden="1" x14ac:dyDescent="0.35">
      <c r="A382" s="1" t="s">
        <v>1013</v>
      </c>
      <c r="B382" s="1" t="s">
        <v>510</v>
      </c>
      <c r="C382" s="1" t="s">
        <v>511</v>
      </c>
      <c r="D382" s="1" t="str">
        <f>IF(MOD(MID(pesele__24[[#This Row],[PESEL]], 10, 1), 2) = 0, "k", "m")</f>
        <v>k</v>
      </c>
      <c r="E382" s="1" t="str">
        <f>RIGHT(pesele__24[[#This Row],[Imie]], 1)</f>
        <v>a</v>
      </c>
    </row>
    <row r="383" spans="1:5" hidden="1" x14ac:dyDescent="0.35">
      <c r="A383" s="1" t="s">
        <v>1014</v>
      </c>
      <c r="B383" s="1" t="s">
        <v>512</v>
      </c>
      <c r="C383" s="1" t="s">
        <v>193</v>
      </c>
      <c r="D383" s="1" t="str">
        <f>IF(MOD(MID(pesele__24[[#This Row],[PESEL]], 10, 1), 2) = 0, "k", "m")</f>
        <v>k</v>
      </c>
      <c r="E383" s="1" t="str">
        <f>RIGHT(pesele__24[[#This Row],[Imie]], 1)</f>
        <v>a</v>
      </c>
    </row>
    <row r="384" spans="1:5" hidden="1" x14ac:dyDescent="0.35">
      <c r="A384" s="1" t="s">
        <v>1015</v>
      </c>
      <c r="B384" s="1" t="s">
        <v>513</v>
      </c>
      <c r="C384" s="1" t="s">
        <v>6</v>
      </c>
      <c r="D384" s="1" t="str">
        <f>IF(MOD(MID(pesele__24[[#This Row],[PESEL]], 10, 1), 2) = 0, "k", "m")</f>
        <v>m</v>
      </c>
      <c r="E384" s="1"/>
    </row>
    <row r="385" spans="1:5" hidden="1" x14ac:dyDescent="0.35">
      <c r="A385" s="1" t="s">
        <v>1016</v>
      </c>
      <c r="B385" s="1" t="s">
        <v>514</v>
      </c>
      <c r="C385" s="1" t="s">
        <v>8</v>
      </c>
      <c r="D385" s="1" t="str">
        <f>IF(MOD(MID(pesele__24[[#This Row],[PESEL]], 10, 1), 2) = 0, "k", "m")</f>
        <v>m</v>
      </c>
      <c r="E385" s="1"/>
    </row>
    <row r="386" spans="1:5" hidden="1" x14ac:dyDescent="0.35">
      <c r="A386" s="1" t="s">
        <v>1017</v>
      </c>
      <c r="B386" s="1" t="s">
        <v>515</v>
      </c>
      <c r="C386" s="1" t="s">
        <v>104</v>
      </c>
      <c r="D386" s="1" t="str">
        <f>IF(MOD(MID(pesele__24[[#This Row],[PESEL]], 10, 1), 2) = 0, "k", "m")</f>
        <v>m</v>
      </c>
      <c r="E386" s="1"/>
    </row>
    <row r="387" spans="1:5" hidden="1" x14ac:dyDescent="0.35">
      <c r="A387" s="1" t="s">
        <v>1018</v>
      </c>
      <c r="B387" s="1" t="s">
        <v>516</v>
      </c>
      <c r="C387" s="1" t="s">
        <v>517</v>
      </c>
      <c r="D387" s="1" t="str">
        <f>IF(MOD(MID(pesele__24[[#This Row],[PESEL]], 10, 1), 2) = 0, "k", "m")</f>
        <v>k</v>
      </c>
      <c r="E387" s="1" t="str">
        <f>RIGHT(pesele__24[[#This Row],[Imie]], 1)</f>
        <v>a</v>
      </c>
    </row>
    <row r="388" spans="1:5" hidden="1" x14ac:dyDescent="0.35">
      <c r="A388" s="1" t="s">
        <v>1019</v>
      </c>
      <c r="B388" s="1" t="s">
        <v>518</v>
      </c>
      <c r="C388" s="1" t="s">
        <v>519</v>
      </c>
      <c r="D388" s="1" t="str">
        <f>IF(MOD(MID(pesele__24[[#This Row],[PESEL]], 10, 1), 2) = 0, "k", "m")</f>
        <v>m</v>
      </c>
      <c r="E388" s="1"/>
    </row>
    <row r="389" spans="1:5" hidden="1" x14ac:dyDescent="0.35">
      <c r="A389" s="1" t="s">
        <v>1020</v>
      </c>
      <c r="B389" s="1" t="s">
        <v>520</v>
      </c>
      <c r="C389" s="1" t="s">
        <v>521</v>
      </c>
      <c r="D389" s="1" t="str">
        <f>IF(MOD(MID(pesele__24[[#This Row],[PESEL]], 10, 1), 2) = 0, "k", "m")</f>
        <v>m</v>
      </c>
      <c r="E389" s="1"/>
    </row>
    <row r="390" spans="1:5" hidden="1" x14ac:dyDescent="0.35">
      <c r="A390" s="1" t="s">
        <v>1021</v>
      </c>
      <c r="B390" s="1" t="s">
        <v>522</v>
      </c>
      <c r="C390" s="1" t="s">
        <v>26</v>
      </c>
      <c r="D390" s="1" t="str">
        <f>IF(MOD(MID(pesele__24[[#This Row],[PESEL]], 10, 1), 2) = 0, "k", "m")</f>
        <v>m</v>
      </c>
      <c r="E390" s="1"/>
    </row>
    <row r="391" spans="1:5" hidden="1" x14ac:dyDescent="0.35">
      <c r="A391" s="1" t="s">
        <v>1022</v>
      </c>
      <c r="B391" s="1" t="s">
        <v>496</v>
      </c>
      <c r="C391" s="1" t="s">
        <v>12</v>
      </c>
      <c r="D391" s="1" t="str">
        <f>IF(MOD(MID(pesele__24[[#This Row],[PESEL]], 10, 1), 2) = 0, "k", "m")</f>
        <v>m</v>
      </c>
      <c r="E391" s="1"/>
    </row>
    <row r="392" spans="1:5" hidden="1" x14ac:dyDescent="0.35">
      <c r="A392" s="1" t="s">
        <v>1023</v>
      </c>
      <c r="B392" s="1" t="s">
        <v>523</v>
      </c>
      <c r="C392" s="1" t="s">
        <v>262</v>
      </c>
      <c r="D392" s="1" t="str">
        <f>IF(MOD(MID(pesele__24[[#This Row],[PESEL]], 10, 1), 2) = 0, "k", "m")</f>
        <v>k</v>
      </c>
      <c r="E392" s="1" t="str">
        <f>RIGHT(pesele__24[[#This Row],[Imie]], 1)</f>
        <v>a</v>
      </c>
    </row>
    <row r="393" spans="1:5" hidden="1" x14ac:dyDescent="0.35">
      <c r="A393" s="1" t="s">
        <v>1024</v>
      </c>
      <c r="B393" s="1" t="s">
        <v>524</v>
      </c>
      <c r="C393" s="1" t="s">
        <v>132</v>
      </c>
      <c r="D393" s="1" t="str">
        <f>IF(MOD(MID(pesele__24[[#This Row],[PESEL]], 10, 1), 2) = 0, "k", "m")</f>
        <v>k</v>
      </c>
      <c r="E393" s="1" t="str">
        <f>RIGHT(pesele__24[[#This Row],[Imie]], 1)</f>
        <v>a</v>
      </c>
    </row>
    <row r="394" spans="1:5" hidden="1" x14ac:dyDescent="0.35">
      <c r="A394" s="1" t="s">
        <v>1025</v>
      </c>
      <c r="B394" s="1" t="s">
        <v>525</v>
      </c>
      <c r="C394" s="1" t="s">
        <v>486</v>
      </c>
      <c r="D394" s="1" t="str">
        <f>IF(MOD(MID(pesele__24[[#This Row],[PESEL]], 10, 1), 2) = 0, "k", "m")</f>
        <v>m</v>
      </c>
      <c r="E394" s="1"/>
    </row>
    <row r="395" spans="1:5" hidden="1" x14ac:dyDescent="0.35">
      <c r="A395" s="1" t="s">
        <v>1026</v>
      </c>
      <c r="B395" s="1" t="s">
        <v>526</v>
      </c>
      <c r="C395" s="1" t="s">
        <v>193</v>
      </c>
      <c r="D395" s="1" t="str">
        <f>IF(MOD(MID(pesele__24[[#This Row],[PESEL]], 10, 1), 2) = 0, "k", "m")</f>
        <v>k</v>
      </c>
      <c r="E395" s="1" t="str">
        <f>RIGHT(pesele__24[[#This Row],[Imie]], 1)</f>
        <v>a</v>
      </c>
    </row>
    <row r="396" spans="1:5" hidden="1" x14ac:dyDescent="0.35">
      <c r="A396" s="1" t="s">
        <v>1027</v>
      </c>
      <c r="B396" s="1" t="s">
        <v>217</v>
      </c>
      <c r="C396" s="1" t="s">
        <v>218</v>
      </c>
      <c r="D396" s="1" t="str">
        <f>IF(MOD(MID(pesele__24[[#This Row],[PESEL]], 10, 1), 2) = 0, "k", "m")</f>
        <v>k</v>
      </c>
      <c r="E396" s="1" t="str">
        <f>RIGHT(pesele__24[[#This Row],[Imie]], 1)</f>
        <v>a</v>
      </c>
    </row>
    <row r="397" spans="1:5" hidden="1" x14ac:dyDescent="0.35">
      <c r="A397" s="1" t="s">
        <v>1028</v>
      </c>
      <c r="B397" s="1" t="s">
        <v>527</v>
      </c>
      <c r="C397" s="1" t="s">
        <v>104</v>
      </c>
      <c r="D397" s="1" t="str">
        <f>IF(MOD(MID(pesele__24[[#This Row],[PESEL]], 10, 1), 2) = 0, "k", "m")</f>
        <v>m</v>
      </c>
      <c r="E397" s="1"/>
    </row>
    <row r="398" spans="1:5" hidden="1" x14ac:dyDescent="0.35">
      <c r="A398" s="1" t="s">
        <v>1029</v>
      </c>
      <c r="B398" s="1" t="s">
        <v>528</v>
      </c>
      <c r="C398" s="1" t="s">
        <v>193</v>
      </c>
      <c r="D398" s="1" t="str">
        <f>IF(MOD(MID(pesele__24[[#This Row],[PESEL]], 10, 1), 2) = 0, "k", "m")</f>
        <v>k</v>
      </c>
      <c r="E398" s="1" t="str">
        <f>RIGHT(pesele__24[[#This Row],[Imie]], 1)</f>
        <v>a</v>
      </c>
    </row>
    <row r="399" spans="1:5" hidden="1" x14ac:dyDescent="0.35">
      <c r="A399" s="1" t="s">
        <v>1030</v>
      </c>
      <c r="B399" s="1" t="s">
        <v>529</v>
      </c>
      <c r="C399" s="1" t="s">
        <v>162</v>
      </c>
      <c r="D399" s="1" t="str">
        <f>IF(MOD(MID(pesele__24[[#This Row],[PESEL]], 10, 1), 2) = 0, "k", "m")</f>
        <v>m</v>
      </c>
      <c r="E399" s="1"/>
    </row>
    <row r="400" spans="1:5" hidden="1" x14ac:dyDescent="0.35">
      <c r="A400" s="1" t="s">
        <v>1031</v>
      </c>
      <c r="B400" s="1" t="s">
        <v>530</v>
      </c>
      <c r="C400" s="1" t="s">
        <v>26</v>
      </c>
      <c r="D400" s="1" t="str">
        <f>IF(MOD(MID(pesele__24[[#This Row],[PESEL]], 10, 1), 2) = 0, "k", "m")</f>
        <v>m</v>
      </c>
      <c r="E400" s="1"/>
    </row>
    <row r="401" spans="1:5" hidden="1" x14ac:dyDescent="0.35">
      <c r="A401" s="1" t="s">
        <v>1032</v>
      </c>
      <c r="B401" s="1" t="s">
        <v>531</v>
      </c>
      <c r="C401" s="1" t="s">
        <v>294</v>
      </c>
      <c r="D401" s="1" t="str">
        <f>IF(MOD(MID(pesele__24[[#This Row],[PESEL]], 10, 1), 2) = 0, "k", "m")</f>
        <v>m</v>
      </c>
      <c r="E401" s="1"/>
    </row>
    <row r="402" spans="1:5" hidden="1" x14ac:dyDescent="0.35">
      <c r="A402" s="1" t="s">
        <v>1033</v>
      </c>
      <c r="B402" s="1" t="s">
        <v>532</v>
      </c>
      <c r="C402" s="1" t="s">
        <v>104</v>
      </c>
      <c r="D402" s="1" t="str">
        <f>IF(MOD(MID(pesele__24[[#This Row],[PESEL]], 10, 1), 2) = 0, "k", "m")</f>
        <v>m</v>
      </c>
      <c r="E402" s="1"/>
    </row>
    <row r="403" spans="1:5" hidden="1" x14ac:dyDescent="0.35">
      <c r="A403" s="1" t="s">
        <v>1034</v>
      </c>
      <c r="B403" s="1" t="s">
        <v>533</v>
      </c>
      <c r="C403" s="1" t="s">
        <v>534</v>
      </c>
      <c r="D403" s="1" t="str">
        <f>IF(MOD(MID(pesele__24[[#This Row],[PESEL]], 10, 1), 2) = 0, "k", "m")</f>
        <v>m</v>
      </c>
      <c r="E403" s="1"/>
    </row>
    <row r="404" spans="1:5" hidden="1" x14ac:dyDescent="0.35">
      <c r="A404" s="1" t="s">
        <v>1035</v>
      </c>
      <c r="B404" s="1" t="s">
        <v>535</v>
      </c>
      <c r="C404" s="1" t="s">
        <v>166</v>
      </c>
      <c r="D404" s="1" t="str">
        <f>IF(MOD(MID(pesele__24[[#This Row],[PESEL]], 10, 1), 2) = 0, "k", "m")</f>
        <v>k</v>
      </c>
      <c r="E404" s="1" t="str">
        <f>RIGHT(pesele__24[[#This Row],[Imie]], 1)</f>
        <v>a</v>
      </c>
    </row>
    <row r="405" spans="1:5" hidden="1" x14ac:dyDescent="0.35">
      <c r="A405" s="1" t="s">
        <v>1036</v>
      </c>
      <c r="B405" s="1" t="s">
        <v>536</v>
      </c>
      <c r="C405" s="1" t="s">
        <v>294</v>
      </c>
      <c r="D405" s="1" t="str">
        <f>IF(MOD(MID(pesele__24[[#This Row],[PESEL]], 10, 1), 2) = 0, "k", "m")</f>
        <v>m</v>
      </c>
      <c r="E405" s="1"/>
    </row>
    <row r="406" spans="1:5" hidden="1" x14ac:dyDescent="0.35">
      <c r="A406" s="1" t="s">
        <v>1037</v>
      </c>
      <c r="B406" s="1" t="s">
        <v>537</v>
      </c>
      <c r="C406" s="1" t="s">
        <v>104</v>
      </c>
      <c r="D406" s="1" t="str">
        <f>IF(MOD(MID(pesele__24[[#This Row],[PESEL]], 10, 1), 2) = 0, "k", "m")</f>
        <v>m</v>
      </c>
      <c r="E406" s="1"/>
    </row>
    <row r="407" spans="1:5" hidden="1" x14ac:dyDescent="0.35">
      <c r="A407" s="1" t="s">
        <v>1038</v>
      </c>
      <c r="B407" s="1" t="s">
        <v>538</v>
      </c>
      <c r="C407" s="1" t="s">
        <v>273</v>
      </c>
      <c r="D407" s="1" t="str">
        <f>IF(MOD(MID(pesele__24[[#This Row],[PESEL]], 10, 1), 2) = 0, "k", "m")</f>
        <v>k</v>
      </c>
      <c r="E407" s="1" t="str">
        <f>RIGHT(pesele__24[[#This Row],[Imie]], 1)</f>
        <v>a</v>
      </c>
    </row>
    <row r="408" spans="1:5" hidden="1" x14ac:dyDescent="0.35">
      <c r="A408" s="1" t="s">
        <v>1039</v>
      </c>
      <c r="B408" s="1" t="s">
        <v>539</v>
      </c>
      <c r="C408" s="1" t="s">
        <v>435</v>
      </c>
      <c r="D408" s="1" t="str">
        <f>IF(MOD(MID(pesele__24[[#This Row],[PESEL]], 10, 1), 2) = 0, "k", "m")</f>
        <v>m</v>
      </c>
      <c r="E408" s="1"/>
    </row>
    <row r="409" spans="1:5" hidden="1" x14ac:dyDescent="0.35">
      <c r="A409" s="1" t="s">
        <v>1040</v>
      </c>
      <c r="B409" s="1" t="s">
        <v>540</v>
      </c>
      <c r="C409" s="1" t="s">
        <v>359</v>
      </c>
      <c r="D409" s="1" t="str">
        <f>IF(MOD(MID(pesele__24[[#This Row],[PESEL]], 10, 1), 2) = 0, "k", "m")</f>
        <v>k</v>
      </c>
      <c r="E409" s="1" t="str">
        <f>RIGHT(pesele__24[[#This Row],[Imie]], 1)</f>
        <v>a</v>
      </c>
    </row>
    <row r="410" spans="1:5" hidden="1" x14ac:dyDescent="0.35">
      <c r="A410" s="1" t="s">
        <v>1041</v>
      </c>
      <c r="B410" s="1" t="s">
        <v>541</v>
      </c>
      <c r="C410" s="1" t="s">
        <v>542</v>
      </c>
      <c r="D410" s="1" t="str">
        <f>IF(MOD(MID(pesele__24[[#This Row],[PESEL]], 10, 1), 2) = 0, "k", "m")</f>
        <v>k</v>
      </c>
      <c r="E410" s="1" t="str">
        <f>RIGHT(pesele__24[[#This Row],[Imie]], 1)</f>
        <v>a</v>
      </c>
    </row>
    <row r="411" spans="1:5" hidden="1" x14ac:dyDescent="0.35">
      <c r="A411" s="1" t="s">
        <v>1042</v>
      </c>
      <c r="B411" s="1" t="s">
        <v>543</v>
      </c>
      <c r="C411" s="1" t="s">
        <v>48</v>
      </c>
      <c r="D411" s="1" t="str">
        <f>IF(MOD(MID(pesele__24[[#This Row],[PESEL]], 10, 1), 2) = 0, "k", "m")</f>
        <v>m</v>
      </c>
      <c r="E411" s="1"/>
    </row>
    <row r="412" spans="1:5" hidden="1" x14ac:dyDescent="0.35">
      <c r="A412" s="1" t="s">
        <v>1043</v>
      </c>
      <c r="B412" s="1" t="s">
        <v>544</v>
      </c>
      <c r="C412" s="1" t="s">
        <v>58</v>
      </c>
      <c r="D412" s="1" t="str">
        <f>IF(MOD(MID(pesele__24[[#This Row],[PESEL]], 10, 1), 2) = 0, "k", "m")</f>
        <v>k</v>
      </c>
      <c r="E412" s="1" t="str">
        <f>RIGHT(pesele__24[[#This Row],[Imie]], 1)</f>
        <v>a</v>
      </c>
    </row>
    <row r="413" spans="1:5" hidden="1" x14ac:dyDescent="0.35">
      <c r="A413" s="1" t="s">
        <v>1044</v>
      </c>
      <c r="B413" s="1" t="s">
        <v>545</v>
      </c>
      <c r="C413" s="1" t="s">
        <v>273</v>
      </c>
      <c r="D413" s="1" t="str">
        <f>IF(MOD(MID(pesele__24[[#This Row],[PESEL]], 10, 1), 2) = 0, "k", "m")</f>
        <v>k</v>
      </c>
      <c r="E413" s="1" t="str">
        <f>RIGHT(pesele__24[[#This Row],[Imie]], 1)</f>
        <v>a</v>
      </c>
    </row>
    <row r="414" spans="1:5" hidden="1" x14ac:dyDescent="0.35">
      <c r="A414" s="1" t="s">
        <v>1045</v>
      </c>
      <c r="B414" s="1" t="s">
        <v>129</v>
      </c>
      <c r="C414" s="1" t="s">
        <v>519</v>
      </c>
      <c r="D414" s="1" t="str">
        <f>IF(MOD(MID(pesele__24[[#This Row],[PESEL]], 10, 1), 2) = 0, "k", "m")</f>
        <v>m</v>
      </c>
      <c r="E414" s="1"/>
    </row>
    <row r="415" spans="1:5" hidden="1" x14ac:dyDescent="0.35">
      <c r="A415" s="1" t="s">
        <v>1046</v>
      </c>
      <c r="B415" s="1" t="s">
        <v>546</v>
      </c>
      <c r="C415" s="1" t="s">
        <v>282</v>
      </c>
      <c r="D415" s="1" t="str">
        <f>IF(MOD(MID(pesele__24[[#This Row],[PESEL]], 10, 1), 2) = 0, "k", "m")</f>
        <v>m</v>
      </c>
      <c r="E415" s="1"/>
    </row>
    <row r="416" spans="1:5" hidden="1" x14ac:dyDescent="0.35">
      <c r="A416" s="1" t="s">
        <v>1047</v>
      </c>
      <c r="B416" s="1" t="s">
        <v>547</v>
      </c>
      <c r="C416" s="1" t="s">
        <v>262</v>
      </c>
      <c r="D416" s="1" t="str">
        <f>IF(MOD(MID(pesele__24[[#This Row],[PESEL]], 10, 1), 2) = 0, "k", "m")</f>
        <v>k</v>
      </c>
      <c r="E416" s="1" t="str">
        <f>RIGHT(pesele__24[[#This Row],[Imie]], 1)</f>
        <v>a</v>
      </c>
    </row>
    <row r="417" spans="1:5" hidden="1" x14ac:dyDescent="0.35">
      <c r="A417" s="1" t="s">
        <v>1048</v>
      </c>
      <c r="B417" s="1" t="s">
        <v>548</v>
      </c>
      <c r="C417" s="1" t="s">
        <v>282</v>
      </c>
      <c r="D417" s="1" t="str">
        <f>IF(MOD(MID(pesele__24[[#This Row],[PESEL]], 10, 1), 2) = 0, "k", "m")</f>
        <v>m</v>
      </c>
      <c r="E417" s="1"/>
    </row>
    <row r="418" spans="1:5" hidden="1" x14ac:dyDescent="0.35">
      <c r="A418" s="1" t="s">
        <v>1049</v>
      </c>
      <c r="B418" s="1" t="s">
        <v>549</v>
      </c>
      <c r="C418" s="1" t="s">
        <v>236</v>
      </c>
      <c r="D418" s="1" t="str">
        <f>IF(MOD(MID(pesele__24[[#This Row],[PESEL]], 10, 1), 2) = 0, "k", "m")</f>
        <v>k</v>
      </c>
      <c r="E418" s="1" t="str">
        <f>RIGHT(pesele__24[[#This Row],[Imie]], 1)</f>
        <v>a</v>
      </c>
    </row>
    <row r="419" spans="1:5" hidden="1" x14ac:dyDescent="0.35">
      <c r="A419" s="1" t="s">
        <v>1050</v>
      </c>
      <c r="B419" s="1" t="s">
        <v>550</v>
      </c>
      <c r="C419" s="1" t="s">
        <v>48</v>
      </c>
      <c r="D419" s="1" t="str">
        <f>IF(MOD(MID(pesele__24[[#This Row],[PESEL]], 10, 1), 2) = 0, "k", "m")</f>
        <v>m</v>
      </c>
      <c r="E419" s="1"/>
    </row>
    <row r="420" spans="1:5" hidden="1" x14ac:dyDescent="0.35">
      <c r="A420" s="1" t="s">
        <v>1051</v>
      </c>
      <c r="B420" s="1" t="s">
        <v>551</v>
      </c>
      <c r="C420" s="1" t="s">
        <v>58</v>
      </c>
      <c r="D420" s="1" t="str">
        <f>IF(MOD(MID(pesele__24[[#This Row],[PESEL]], 10, 1), 2) = 0, "k", "m")</f>
        <v>k</v>
      </c>
      <c r="E420" s="1" t="str">
        <f>RIGHT(pesele__24[[#This Row],[Imie]], 1)</f>
        <v>a</v>
      </c>
    </row>
    <row r="421" spans="1:5" hidden="1" x14ac:dyDescent="0.35">
      <c r="A421" s="1" t="s">
        <v>1052</v>
      </c>
      <c r="B421" s="1" t="s">
        <v>552</v>
      </c>
      <c r="C421" s="1" t="s">
        <v>553</v>
      </c>
      <c r="D421" s="1" t="str">
        <f>IF(MOD(MID(pesele__24[[#This Row],[PESEL]], 10, 1), 2) = 0, "k", "m")</f>
        <v>k</v>
      </c>
      <c r="E421" s="1" t="str">
        <f>RIGHT(pesele__24[[#This Row],[Imie]], 1)</f>
        <v>a</v>
      </c>
    </row>
    <row r="422" spans="1:5" hidden="1" x14ac:dyDescent="0.35">
      <c r="A422" s="1" t="s">
        <v>1053</v>
      </c>
      <c r="B422" s="1" t="s">
        <v>107</v>
      </c>
      <c r="C422" s="1" t="s">
        <v>68</v>
      </c>
      <c r="D422" s="1" t="str">
        <f>IF(MOD(MID(pesele__24[[#This Row],[PESEL]], 10, 1), 2) = 0, "k", "m")</f>
        <v>m</v>
      </c>
      <c r="E422" s="1"/>
    </row>
    <row r="423" spans="1:5" hidden="1" x14ac:dyDescent="0.35">
      <c r="A423" s="1" t="s">
        <v>1054</v>
      </c>
      <c r="B423" s="1" t="s">
        <v>554</v>
      </c>
      <c r="C423" s="1" t="s">
        <v>26</v>
      </c>
      <c r="D423" s="1" t="str">
        <f>IF(MOD(MID(pesele__24[[#This Row],[PESEL]], 10, 1), 2) = 0, "k", "m")</f>
        <v>m</v>
      </c>
      <c r="E423" s="1"/>
    </row>
    <row r="424" spans="1:5" hidden="1" x14ac:dyDescent="0.35">
      <c r="A424" s="1" t="s">
        <v>1055</v>
      </c>
      <c r="B424" s="1" t="s">
        <v>555</v>
      </c>
      <c r="C424" s="1" t="s">
        <v>556</v>
      </c>
      <c r="D424" s="1" t="str">
        <f>IF(MOD(MID(pesele__24[[#This Row],[PESEL]], 10, 1), 2) = 0, "k", "m")</f>
        <v>k</v>
      </c>
      <c r="E424" s="1" t="str">
        <f>RIGHT(pesele__24[[#This Row],[Imie]], 1)</f>
        <v>a</v>
      </c>
    </row>
    <row r="425" spans="1:5" hidden="1" x14ac:dyDescent="0.35">
      <c r="A425" s="1" t="s">
        <v>1056</v>
      </c>
      <c r="B425" s="1" t="s">
        <v>557</v>
      </c>
      <c r="C425" s="1" t="s">
        <v>141</v>
      </c>
      <c r="D425" s="1" t="str">
        <f>IF(MOD(MID(pesele__24[[#This Row],[PESEL]], 10, 1), 2) = 0, "k", "m")</f>
        <v>k</v>
      </c>
      <c r="E425" s="1" t="str">
        <f>RIGHT(pesele__24[[#This Row],[Imie]], 1)</f>
        <v>a</v>
      </c>
    </row>
    <row r="426" spans="1:5" hidden="1" x14ac:dyDescent="0.35">
      <c r="A426" s="1" t="s">
        <v>1057</v>
      </c>
      <c r="B426" s="1" t="s">
        <v>558</v>
      </c>
      <c r="C426" s="1" t="s">
        <v>556</v>
      </c>
      <c r="D426" s="1" t="str">
        <f>IF(MOD(MID(pesele__24[[#This Row],[PESEL]], 10, 1), 2) = 0, "k", "m")</f>
        <v>k</v>
      </c>
      <c r="E426" s="1" t="str">
        <f>RIGHT(pesele__24[[#This Row],[Imie]], 1)</f>
        <v>a</v>
      </c>
    </row>
    <row r="427" spans="1:5" hidden="1" x14ac:dyDescent="0.35">
      <c r="A427" s="1" t="s">
        <v>1058</v>
      </c>
      <c r="B427" s="1" t="s">
        <v>559</v>
      </c>
      <c r="C427" s="1" t="s">
        <v>162</v>
      </c>
      <c r="D427" s="1" t="str">
        <f>IF(MOD(MID(pesele__24[[#This Row],[PESEL]], 10, 1), 2) = 0, "k", "m")</f>
        <v>m</v>
      </c>
      <c r="E427" s="1"/>
    </row>
    <row r="428" spans="1:5" hidden="1" x14ac:dyDescent="0.35">
      <c r="A428" s="1" t="s">
        <v>1059</v>
      </c>
      <c r="B428" s="1" t="s">
        <v>560</v>
      </c>
      <c r="C428" s="1" t="s">
        <v>193</v>
      </c>
      <c r="D428" s="1" t="str">
        <f>IF(MOD(MID(pesele__24[[#This Row],[PESEL]], 10, 1), 2) = 0, "k", "m")</f>
        <v>k</v>
      </c>
      <c r="E428" s="1" t="str">
        <f>RIGHT(pesele__24[[#This Row],[Imie]], 1)</f>
        <v>a</v>
      </c>
    </row>
    <row r="429" spans="1:5" hidden="1" x14ac:dyDescent="0.35">
      <c r="A429" s="1" t="s">
        <v>1060</v>
      </c>
      <c r="B429" s="1" t="s">
        <v>561</v>
      </c>
      <c r="C429" s="1" t="s">
        <v>257</v>
      </c>
      <c r="D429" s="1" t="str">
        <f>IF(MOD(MID(pesele__24[[#This Row],[PESEL]], 10, 1), 2) = 0, "k", "m")</f>
        <v>k</v>
      </c>
      <c r="E429" s="1" t="str">
        <f>RIGHT(pesele__24[[#This Row],[Imie]], 1)</f>
        <v>a</v>
      </c>
    </row>
    <row r="430" spans="1:5" hidden="1" x14ac:dyDescent="0.35">
      <c r="A430" s="1" t="s">
        <v>1061</v>
      </c>
      <c r="B430" s="1" t="s">
        <v>136</v>
      </c>
      <c r="C430" s="1" t="s">
        <v>104</v>
      </c>
      <c r="D430" s="1" t="str">
        <f>IF(MOD(MID(pesele__24[[#This Row],[PESEL]], 10, 1), 2) = 0, "k", "m")</f>
        <v>m</v>
      </c>
      <c r="E430" s="1"/>
    </row>
    <row r="431" spans="1:5" hidden="1" x14ac:dyDescent="0.35">
      <c r="A431" s="1" t="s">
        <v>1062</v>
      </c>
      <c r="B431" s="1" t="s">
        <v>562</v>
      </c>
      <c r="C431" s="1" t="s">
        <v>338</v>
      </c>
      <c r="D431" s="1" t="str">
        <f>IF(MOD(MID(pesele__24[[#This Row],[PESEL]], 10, 1), 2) = 0, "k", "m")</f>
        <v>m</v>
      </c>
      <c r="E431" s="1"/>
    </row>
    <row r="432" spans="1:5" hidden="1" x14ac:dyDescent="0.35">
      <c r="A432" s="1" t="s">
        <v>1063</v>
      </c>
      <c r="B432" s="1" t="s">
        <v>563</v>
      </c>
      <c r="C432" s="1" t="s">
        <v>257</v>
      </c>
      <c r="D432" s="1" t="str">
        <f>IF(MOD(MID(pesele__24[[#This Row],[PESEL]], 10, 1), 2) = 0, "k", "m")</f>
        <v>k</v>
      </c>
      <c r="E432" s="1" t="str">
        <f>RIGHT(pesele__24[[#This Row],[Imie]], 1)</f>
        <v>a</v>
      </c>
    </row>
    <row r="433" spans="1:5" hidden="1" x14ac:dyDescent="0.35">
      <c r="A433" s="1" t="s">
        <v>1064</v>
      </c>
      <c r="B433" s="1" t="s">
        <v>564</v>
      </c>
      <c r="C433" s="1" t="s">
        <v>19</v>
      </c>
      <c r="D433" s="1" t="str">
        <f>IF(MOD(MID(pesele__24[[#This Row],[PESEL]], 10, 1), 2) = 0, "k", "m")</f>
        <v>m</v>
      </c>
      <c r="E433" s="1"/>
    </row>
    <row r="434" spans="1:5" hidden="1" x14ac:dyDescent="0.35">
      <c r="A434" s="1" t="s">
        <v>1065</v>
      </c>
      <c r="B434" s="1" t="s">
        <v>565</v>
      </c>
      <c r="C434" s="1" t="s">
        <v>162</v>
      </c>
      <c r="D434" s="1" t="str">
        <f>IF(MOD(MID(pesele__24[[#This Row],[PESEL]], 10, 1), 2) = 0, "k", "m")</f>
        <v>m</v>
      </c>
      <c r="E434" s="1"/>
    </row>
    <row r="435" spans="1:5" hidden="1" x14ac:dyDescent="0.35">
      <c r="A435" s="1" t="s">
        <v>1066</v>
      </c>
      <c r="B435" s="1" t="s">
        <v>566</v>
      </c>
      <c r="C435" s="1" t="s">
        <v>178</v>
      </c>
      <c r="D435" s="1" t="str">
        <f>IF(MOD(MID(pesele__24[[#This Row],[PESEL]], 10, 1), 2) = 0, "k", "m")</f>
        <v>k</v>
      </c>
      <c r="E435" s="1" t="str">
        <f>RIGHT(pesele__24[[#This Row],[Imie]], 1)</f>
        <v>a</v>
      </c>
    </row>
    <row r="436" spans="1:5" hidden="1" x14ac:dyDescent="0.35">
      <c r="A436" s="1" t="s">
        <v>1067</v>
      </c>
      <c r="B436" s="1" t="s">
        <v>567</v>
      </c>
      <c r="C436" s="1" t="s">
        <v>568</v>
      </c>
      <c r="D436" s="1" t="str">
        <f>IF(MOD(MID(pesele__24[[#This Row],[PESEL]], 10, 1), 2) = 0, "k", "m")</f>
        <v>k</v>
      </c>
      <c r="E436" s="1" t="str">
        <f>RIGHT(pesele__24[[#This Row],[Imie]], 1)</f>
        <v>a</v>
      </c>
    </row>
    <row r="437" spans="1:5" hidden="1" x14ac:dyDescent="0.35">
      <c r="A437" s="1" t="s">
        <v>1068</v>
      </c>
      <c r="B437" s="1" t="s">
        <v>569</v>
      </c>
      <c r="C437" s="1" t="s">
        <v>162</v>
      </c>
      <c r="D437" s="1" t="str">
        <f>IF(MOD(MID(pesele__24[[#This Row],[PESEL]], 10, 1), 2) = 0, "k", "m")</f>
        <v>m</v>
      </c>
      <c r="E437" s="1"/>
    </row>
    <row r="438" spans="1:5" hidden="1" x14ac:dyDescent="0.35">
      <c r="A438" s="1" t="s">
        <v>1069</v>
      </c>
      <c r="B438" s="1" t="s">
        <v>570</v>
      </c>
      <c r="C438" s="1" t="s">
        <v>164</v>
      </c>
      <c r="D438" s="1" t="str">
        <f>IF(MOD(MID(pesele__24[[#This Row],[PESEL]], 10, 1), 2) = 0, "k", "m")</f>
        <v>k</v>
      </c>
      <c r="E438" s="1" t="str">
        <f>RIGHT(pesele__24[[#This Row],[Imie]], 1)</f>
        <v>a</v>
      </c>
    </row>
    <row r="439" spans="1:5" hidden="1" x14ac:dyDescent="0.35">
      <c r="A439" s="1" t="s">
        <v>1070</v>
      </c>
      <c r="B439" s="1" t="s">
        <v>571</v>
      </c>
      <c r="C439" s="1" t="s">
        <v>572</v>
      </c>
      <c r="D439" s="1" t="str">
        <f>IF(MOD(MID(pesele__24[[#This Row],[PESEL]], 10, 1), 2) = 0, "k", "m")</f>
        <v>k</v>
      </c>
      <c r="E439" s="1" t="str">
        <f>RIGHT(pesele__24[[#This Row],[Imie]], 1)</f>
        <v>a</v>
      </c>
    </row>
    <row r="440" spans="1:5" hidden="1" x14ac:dyDescent="0.35">
      <c r="A440" s="1" t="s">
        <v>1071</v>
      </c>
      <c r="B440" s="1" t="s">
        <v>573</v>
      </c>
      <c r="C440" s="1" t="s">
        <v>72</v>
      </c>
      <c r="D440" s="1" t="str">
        <f>IF(MOD(MID(pesele__24[[#This Row],[PESEL]], 10, 1), 2) = 0, "k", "m")</f>
        <v>k</v>
      </c>
      <c r="E440" s="1" t="str">
        <f>RIGHT(pesele__24[[#This Row],[Imie]], 1)</f>
        <v>a</v>
      </c>
    </row>
    <row r="441" spans="1:5" hidden="1" x14ac:dyDescent="0.35">
      <c r="A441" s="1" t="s">
        <v>1072</v>
      </c>
      <c r="B441" s="1" t="s">
        <v>574</v>
      </c>
      <c r="C441" s="1" t="s">
        <v>534</v>
      </c>
      <c r="D441" s="1" t="str">
        <f>IF(MOD(MID(pesele__24[[#This Row],[PESEL]], 10, 1), 2) = 0, "k", "m")</f>
        <v>m</v>
      </c>
      <c r="E441" s="1"/>
    </row>
    <row r="442" spans="1:5" x14ac:dyDescent="0.35">
      <c r="A442" s="1" t="s">
        <v>1073</v>
      </c>
      <c r="B442" s="1" t="s">
        <v>575</v>
      </c>
      <c r="C442" s="1" t="s">
        <v>576</v>
      </c>
      <c r="D442" s="1" t="str">
        <f>IF(MOD(MID(pesele__24[[#This Row],[PESEL]], 10, 1), 2) = 0, "k", "m")</f>
        <v>k</v>
      </c>
      <c r="E442" s="1" t="str">
        <f>RIGHT(pesele__24[[#This Row],[Imie]], 1)</f>
        <v>s</v>
      </c>
    </row>
    <row r="443" spans="1:5" x14ac:dyDescent="0.35">
      <c r="A443" s="1" t="s">
        <v>1074</v>
      </c>
      <c r="B443" s="1" t="s">
        <v>577</v>
      </c>
      <c r="C443" s="1" t="s">
        <v>578</v>
      </c>
      <c r="D443" s="1" t="str">
        <f>IF(MOD(MID(pesele__24[[#This Row],[PESEL]], 10, 1), 2) = 0, "k", "m")</f>
        <v>k</v>
      </c>
      <c r="E443" s="1" t="str">
        <f>RIGHT(pesele__24[[#This Row],[Imie]], 1)</f>
        <v>s</v>
      </c>
    </row>
    <row r="444" spans="1:5" hidden="1" x14ac:dyDescent="0.35">
      <c r="A444" s="1" t="s">
        <v>1075</v>
      </c>
      <c r="B444" s="1" t="s">
        <v>579</v>
      </c>
      <c r="C444" s="1" t="s">
        <v>257</v>
      </c>
      <c r="D444" s="1" t="str">
        <f>IF(MOD(MID(pesele__24[[#This Row],[PESEL]], 10, 1), 2) = 0, "k", "m")</f>
        <v>k</v>
      </c>
      <c r="E444" s="1" t="str">
        <f>RIGHT(pesele__24[[#This Row],[Imie]], 1)</f>
        <v>a</v>
      </c>
    </row>
    <row r="445" spans="1:5" hidden="1" x14ac:dyDescent="0.35">
      <c r="A445" s="1" t="s">
        <v>1076</v>
      </c>
      <c r="B445" s="1" t="s">
        <v>580</v>
      </c>
      <c r="C445" s="1" t="s">
        <v>104</v>
      </c>
      <c r="D445" s="1" t="str">
        <f>IF(MOD(MID(pesele__24[[#This Row],[PESEL]], 10, 1), 2) = 0, "k", "m")</f>
        <v>m</v>
      </c>
      <c r="E445" s="1"/>
    </row>
    <row r="446" spans="1:5" hidden="1" x14ac:dyDescent="0.35">
      <c r="A446" s="1" t="s">
        <v>1077</v>
      </c>
      <c r="B446" s="1" t="s">
        <v>581</v>
      </c>
      <c r="C446" s="1" t="s">
        <v>172</v>
      </c>
      <c r="D446" s="1" t="str">
        <f>IF(MOD(MID(pesele__24[[#This Row],[PESEL]], 10, 1), 2) = 0, "k", "m")</f>
        <v>k</v>
      </c>
      <c r="E446" s="1" t="str">
        <f>RIGHT(pesele__24[[#This Row],[Imie]], 1)</f>
        <v>a</v>
      </c>
    </row>
    <row r="447" spans="1:5" hidden="1" x14ac:dyDescent="0.35">
      <c r="A447" s="1" t="s">
        <v>1078</v>
      </c>
      <c r="B447" s="1" t="s">
        <v>582</v>
      </c>
      <c r="C447" s="1" t="s">
        <v>14</v>
      </c>
      <c r="D447" s="1" t="str">
        <f>IF(MOD(MID(pesele__24[[#This Row],[PESEL]], 10, 1), 2) = 0, "k", "m")</f>
        <v>m</v>
      </c>
      <c r="E447" s="1"/>
    </row>
    <row r="448" spans="1:5" hidden="1" x14ac:dyDescent="0.35">
      <c r="A448" s="1" t="s">
        <v>1079</v>
      </c>
      <c r="B448" s="1" t="s">
        <v>583</v>
      </c>
      <c r="C448" s="1" t="s">
        <v>584</v>
      </c>
      <c r="D448" s="1" t="str">
        <f>IF(MOD(MID(pesele__24[[#This Row],[PESEL]], 10, 1), 2) = 0, "k", "m")</f>
        <v>k</v>
      </c>
      <c r="E448" s="1" t="str">
        <f>RIGHT(pesele__24[[#This Row],[Imie]], 1)</f>
        <v>a</v>
      </c>
    </row>
    <row r="449" spans="1:5" hidden="1" x14ac:dyDescent="0.35">
      <c r="A449" s="1" t="s">
        <v>1080</v>
      </c>
      <c r="B449" s="1" t="s">
        <v>585</v>
      </c>
      <c r="C449" s="1" t="s">
        <v>166</v>
      </c>
      <c r="D449" s="1" t="str">
        <f>IF(MOD(MID(pesele__24[[#This Row],[PESEL]], 10, 1), 2) = 0, "k", "m")</f>
        <v>k</v>
      </c>
      <c r="E449" s="1" t="str">
        <f>RIGHT(pesele__24[[#This Row],[Imie]], 1)</f>
        <v>a</v>
      </c>
    </row>
    <row r="450" spans="1:5" hidden="1" x14ac:dyDescent="0.35">
      <c r="A450" s="1" t="s">
        <v>1081</v>
      </c>
      <c r="B450" s="1" t="s">
        <v>570</v>
      </c>
      <c r="C450" s="1" t="s">
        <v>253</v>
      </c>
      <c r="D450" s="1" t="str">
        <f>IF(MOD(MID(pesele__24[[#This Row],[PESEL]], 10, 1), 2) = 0, "k", "m")</f>
        <v>k</v>
      </c>
      <c r="E450" s="1" t="str">
        <f>RIGHT(pesele__24[[#This Row],[Imie]], 1)</f>
        <v>a</v>
      </c>
    </row>
    <row r="451" spans="1:5" hidden="1" x14ac:dyDescent="0.35">
      <c r="A451" s="1" t="s">
        <v>1082</v>
      </c>
      <c r="B451" s="1" t="s">
        <v>586</v>
      </c>
      <c r="C451" s="1" t="s">
        <v>134</v>
      </c>
      <c r="D451" s="1" t="str">
        <f>IF(MOD(MID(pesele__24[[#This Row],[PESEL]], 10, 1), 2) = 0, "k", "m")</f>
        <v>k</v>
      </c>
      <c r="E451" s="1" t="str">
        <f>RIGHT(pesele__24[[#This Row],[Imie]], 1)</f>
        <v>a</v>
      </c>
    </row>
    <row r="452" spans="1:5" hidden="1" x14ac:dyDescent="0.35">
      <c r="A452" s="1" t="s">
        <v>1083</v>
      </c>
      <c r="B452" s="1" t="s">
        <v>587</v>
      </c>
      <c r="C452" s="1" t="s">
        <v>588</v>
      </c>
      <c r="D452" s="1" t="str">
        <f>IF(MOD(MID(pesele__24[[#This Row],[PESEL]], 10, 1), 2) = 0, "k", "m")</f>
        <v>k</v>
      </c>
      <c r="E452" s="1" t="str">
        <f>RIGHT(pesele__24[[#This Row],[Imie]], 1)</f>
        <v>a</v>
      </c>
    </row>
    <row r="453" spans="1:5" hidden="1" x14ac:dyDescent="0.35">
      <c r="A453" s="1" t="s">
        <v>1084</v>
      </c>
      <c r="B453" s="1" t="s">
        <v>589</v>
      </c>
      <c r="C453" s="1" t="s">
        <v>145</v>
      </c>
      <c r="D453" s="1" t="str">
        <f>IF(MOD(MID(pesele__24[[#This Row],[PESEL]], 10, 1), 2) = 0, "k", "m")</f>
        <v>k</v>
      </c>
      <c r="E453" s="1" t="str">
        <f>RIGHT(pesele__24[[#This Row],[Imie]], 1)</f>
        <v>a</v>
      </c>
    </row>
    <row r="454" spans="1:5" hidden="1" x14ac:dyDescent="0.35">
      <c r="A454" s="1" t="s">
        <v>1085</v>
      </c>
      <c r="B454" s="1" t="s">
        <v>590</v>
      </c>
      <c r="C454" s="1" t="s">
        <v>58</v>
      </c>
      <c r="D454" s="1" t="str">
        <f>IF(MOD(MID(pesele__24[[#This Row],[PESEL]], 10, 1), 2) = 0, "k", "m")</f>
        <v>k</v>
      </c>
      <c r="E454" s="1" t="str">
        <f>RIGHT(pesele__24[[#This Row],[Imie]], 1)</f>
        <v>a</v>
      </c>
    </row>
    <row r="455" spans="1:5" hidden="1" x14ac:dyDescent="0.35">
      <c r="A455" s="1" t="s">
        <v>1086</v>
      </c>
      <c r="B455" s="1" t="s">
        <v>591</v>
      </c>
      <c r="C455" s="1" t="s">
        <v>592</v>
      </c>
      <c r="D455" s="1" t="str">
        <f>IF(MOD(MID(pesele__24[[#This Row],[PESEL]], 10, 1), 2) = 0, "k", "m")</f>
        <v>m</v>
      </c>
      <c r="E455" s="1"/>
    </row>
    <row r="456" spans="1:5" hidden="1" x14ac:dyDescent="0.35">
      <c r="A456" s="1" t="s">
        <v>1087</v>
      </c>
      <c r="B456" s="1" t="s">
        <v>593</v>
      </c>
      <c r="C456" s="1" t="s">
        <v>54</v>
      </c>
      <c r="D456" s="1" t="str">
        <f>IF(MOD(MID(pesele__24[[#This Row],[PESEL]], 10, 1), 2) = 0, "k", "m")</f>
        <v>k</v>
      </c>
      <c r="E456" s="1" t="str">
        <f>RIGHT(pesele__24[[#This Row],[Imie]], 1)</f>
        <v>a</v>
      </c>
    </row>
    <row r="457" spans="1:5" hidden="1" x14ac:dyDescent="0.35">
      <c r="A457" s="1" t="s">
        <v>1088</v>
      </c>
      <c r="B457" s="1" t="s">
        <v>594</v>
      </c>
      <c r="C457" s="1" t="s">
        <v>121</v>
      </c>
      <c r="D457" s="1" t="str">
        <f>IF(MOD(MID(pesele__24[[#This Row],[PESEL]], 10, 1), 2) = 0, "k", "m")</f>
        <v>k</v>
      </c>
      <c r="E457" s="1" t="str">
        <f>RIGHT(pesele__24[[#This Row],[Imie]], 1)</f>
        <v>a</v>
      </c>
    </row>
    <row r="458" spans="1:5" hidden="1" x14ac:dyDescent="0.35">
      <c r="A458" s="1" t="s">
        <v>1089</v>
      </c>
      <c r="B458" s="1" t="s">
        <v>595</v>
      </c>
      <c r="C458" s="1" t="s">
        <v>121</v>
      </c>
      <c r="D458" s="1" t="str">
        <f>IF(MOD(MID(pesele__24[[#This Row],[PESEL]], 10, 1), 2) = 0, "k", "m")</f>
        <v>k</v>
      </c>
      <c r="E458" s="1" t="str">
        <f>RIGHT(pesele__24[[#This Row],[Imie]], 1)</f>
        <v>a</v>
      </c>
    </row>
    <row r="459" spans="1:5" hidden="1" x14ac:dyDescent="0.35">
      <c r="A459" s="1" t="s">
        <v>1090</v>
      </c>
      <c r="B459" s="1" t="s">
        <v>596</v>
      </c>
      <c r="C459" s="1" t="s">
        <v>104</v>
      </c>
      <c r="D459" s="1" t="str">
        <f>IF(MOD(MID(pesele__24[[#This Row],[PESEL]], 10, 1), 2) = 0, "k", "m")</f>
        <v>m</v>
      </c>
      <c r="E459" s="1"/>
    </row>
    <row r="460" spans="1:5" hidden="1" x14ac:dyDescent="0.35">
      <c r="A460" s="1" t="s">
        <v>1091</v>
      </c>
      <c r="B460" s="1" t="s">
        <v>597</v>
      </c>
      <c r="C460" s="1" t="s">
        <v>46</v>
      </c>
      <c r="D460" s="1" t="str">
        <f>IF(MOD(MID(pesele__24[[#This Row],[PESEL]], 10, 1), 2) = 0, "k", "m")</f>
        <v>k</v>
      </c>
      <c r="E460" s="1" t="str">
        <f>RIGHT(pesele__24[[#This Row],[Imie]], 1)</f>
        <v>a</v>
      </c>
    </row>
    <row r="461" spans="1:5" hidden="1" x14ac:dyDescent="0.35">
      <c r="A461" s="1" t="s">
        <v>1092</v>
      </c>
      <c r="B461" s="1" t="s">
        <v>598</v>
      </c>
      <c r="C461" s="1" t="s">
        <v>139</v>
      </c>
      <c r="D461" s="1" t="str">
        <f>IF(MOD(MID(pesele__24[[#This Row],[PESEL]], 10, 1), 2) = 0, "k", "m")</f>
        <v>m</v>
      </c>
      <c r="E461" s="1"/>
    </row>
    <row r="462" spans="1:5" hidden="1" x14ac:dyDescent="0.35">
      <c r="A462" s="1" t="s">
        <v>1093</v>
      </c>
      <c r="B462" s="1" t="s">
        <v>599</v>
      </c>
      <c r="C462" s="1" t="s">
        <v>257</v>
      </c>
      <c r="D462" s="1" t="str">
        <f>IF(MOD(MID(pesele__24[[#This Row],[PESEL]], 10, 1), 2) = 0, "k", "m")</f>
        <v>k</v>
      </c>
      <c r="E462" s="1" t="str">
        <f>RIGHT(pesele__24[[#This Row],[Imie]], 1)</f>
        <v>a</v>
      </c>
    </row>
    <row r="463" spans="1:5" hidden="1" x14ac:dyDescent="0.35">
      <c r="A463" s="1" t="s">
        <v>1094</v>
      </c>
      <c r="B463" s="1" t="s">
        <v>600</v>
      </c>
      <c r="C463" s="1" t="s">
        <v>58</v>
      </c>
      <c r="D463" s="1" t="str">
        <f>IF(MOD(MID(pesele__24[[#This Row],[PESEL]], 10, 1), 2) = 0, "k", "m")</f>
        <v>k</v>
      </c>
      <c r="E463" s="1" t="str">
        <f>RIGHT(pesele__24[[#This Row],[Imie]], 1)</f>
        <v>a</v>
      </c>
    </row>
    <row r="464" spans="1:5" hidden="1" x14ac:dyDescent="0.35">
      <c r="A464" s="1" t="s">
        <v>1095</v>
      </c>
      <c r="B464" s="1" t="s">
        <v>601</v>
      </c>
      <c r="C464" s="1" t="s">
        <v>93</v>
      </c>
      <c r="D464" s="1" t="str">
        <f>IF(MOD(MID(pesele__24[[#This Row],[PESEL]], 10, 1), 2) = 0, "k", "m")</f>
        <v>k</v>
      </c>
      <c r="E464" s="1" t="str">
        <f>RIGHT(pesele__24[[#This Row],[Imie]], 1)</f>
        <v>a</v>
      </c>
    </row>
    <row r="465" spans="1:5" hidden="1" x14ac:dyDescent="0.35">
      <c r="A465" s="1" t="s">
        <v>1096</v>
      </c>
      <c r="B465" s="1" t="s">
        <v>602</v>
      </c>
      <c r="C465" s="1" t="s">
        <v>90</v>
      </c>
      <c r="D465" s="1" t="str">
        <f>IF(MOD(MID(pesele__24[[#This Row],[PESEL]], 10, 1), 2) = 0, "k", "m")</f>
        <v>k</v>
      </c>
      <c r="E465" s="1" t="str">
        <f>RIGHT(pesele__24[[#This Row],[Imie]], 1)</f>
        <v>a</v>
      </c>
    </row>
    <row r="466" spans="1:5" hidden="1" x14ac:dyDescent="0.35">
      <c r="A466" s="1" t="s">
        <v>1097</v>
      </c>
      <c r="B466" s="1" t="s">
        <v>603</v>
      </c>
      <c r="C466" s="1" t="s">
        <v>37</v>
      </c>
      <c r="D466" s="1" t="str">
        <f>IF(MOD(MID(pesele__24[[#This Row],[PESEL]], 10, 1), 2) = 0, "k", "m")</f>
        <v>k</v>
      </c>
      <c r="E466" s="1" t="str">
        <f>RIGHT(pesele__24[[#This Row],[Imie]], 1)</f>
        <v>a</v>
      </c>
    </row>
    <row r="467" spans="1:5" hidden="1" x14ac:dyDescent="0.35">
      <c r="A467" s="1" t="s">
        <v>1098</v>
      </c>
      <c r="B467" s="1" t="s">
        <v>604</v>
      </c>
      <c r="C467" s="1" t="s">
        <v>162</v>
      </c>
      <c r="D467" s="1" t="str">
        <f>IF(MOD(MID(pesele__24[[#This Row],[PESEL]], 10, 1), 2) = 0, "k", "m")</f>
        <v>m</v>
      </c>
      <c r="E467" s="1"/>
    </row>
    <row r="468" spans="1:5" hidden="1" x14ac:dyDescent="0.35">
      <c r="A468" s="1" t="s">
        <v>1099</v>
      </c>
      <c r="B468" s="1" t="s">
        <v>605</v>
      </c>
      <c r="C468" s="1" t="s">
        <v>78</v>
      </c>
      <c r="D468" s="1" t="str">
        <f>IF(MOD(MID(pesele__24[[#This Row],[PESEL]], 10, 1), 2) = 0, "k", "m")</f>
        <v>m</v>
      </c>
      <c r="E468" s="1"/>
    </row>
    <row r="469" spans="1:5" hidden="1" x14ac:dyDescent="0.35">
      <c r="A469" s="1" t="s">
        <v>1100</v>
      </c>
      <c r="B469" s="1" t="s">
        <v>606</v>
      </c>
      <c r="C469" s="1" t="s">
        <v>104</v>
      </c>
      <c r="D469" s="1" t="str">
        <f>IF(MOD(MID(pesele__24[[#This Row],[PESEL]], 10, 1), 2) = 0, "k", "m")</f>
        <v>m</v>
      </c>
      <c r="E469" s="1"/>
    </row>
    <row r="470" spans="1:5" hidden="1" x14ac:dyDescent="0.35">
      <c r="A470" s="1" t="s">
        <v>1101</v>
      </c>
      <c r="B470" s="1" t="s">
        <v>607</v>
      </c>
      <c r="C470" s="1" t="s">
        <v>78</v>
      </c>
      <c r="D470" s="1" t="str">
        <f>IF(MOD(MID(pesele__24[[#This Row],[PESEL]], 10, 1), 2) = 0, "k", "m")</f>
        <v>m</v>
      </c>
      <c r="E470" s="1"/>
    </row>
    <row r="471" spans="1:5" hidden="1" x14ac:dyDescent="0.35">
      <c r="A471" s="1" t="s">
        <v>1102</v>
      </c>
      <c r="B471" s="1" t="s">
        <v>79</v>
      </c>
      <c r="C471" s="1" t="s">
        <v>139</v>
      </c>
      <c r="D471" s="1" t="str">
        <f>IF(MOD(MID(pesele__24[[#This Row],[PESEL]], 10, 1), 2) = 0, "k", "m")</f>
        <v>m</v>
      </c>
      <c r="E471" s="1"/>
    </row>
    <row r="472" spans="1:5" hidden="1" x14ac:dyDescent="0.35">
      <c r="A472" s="1" t="s">
        <v>1103</v>
      </c>
      <c r="B472" s="1" t="s">
        <v>608</v>
      </c>
      <c r="C472" s="1" t="s">
        <v>42</v>
      </c>
      <c r="D472" s="1" t="str">
        <f>IF(MOD(MID(pesele__24[[#This Row],[PESEL]], 10, 1), 2) = 0, "k", "m")</f>
        <v>m</v>
      </c>
      <c r="E472" s="1"/>
    </row>
    <row r="473" spans="1:5" hidden="1" x14ac:dyDescent="0.35">
      <c r="A473" s="1" t="s">
        <v>1104</v>
      </c>
      <c r="B473" s="1" t="s">
        <v>609</v>
      </c>
      <c r="C473" s="1" t="s">
        <v>12</v>
      </c>
      <c r="D473" s="1" t="str">
        <f>IF(MOD(MID(pesele__24[[#This Row],[PESEL]], 10, 1), 2) = 0, "k", "m")</f>
        <v>m</v>
      </c>
      <c r="E473" s="1"/>
    </row>
    <row r="474" spans="1:5" hidden="1" x14ac:dyDescent="0.35">
      <c r="A474" s="1" t="s">
        <v>1105</v>
      </c>
      <c r="B474" s="1" t="s">
        <v>610</v>
      </c>
      <c r="C474" s="1" t="s">
        <v>611</v>
      </c>
      <c r="D474" s="1" t="str">
        <f>IF(MOD(MID(pesele__24[[#This Row],[PESEL]], 10, 1), 2) = 0, "k", "m")</f>
        <v>k</v>
      </c>
      <c r="E474" s="1" t="str">
        <f>RIGHT(pesele__24[[#This Row],[Imie]], 1)</f>
        <v>a</v>
      </c>
    </row>
    <row r="475" spans="1:5" hidden="1" x14ac:dyDescent="0.35">
      <c r="A475" s="1" t="s">
        <v>1106</v>
      </c>
      <c r="B475" s="1" t="s">
        <v>612</v>
      </c>
      <c r="C475" s="1" t="s">
        <v>262</v>
      </c>
      <c r="D475" s="1" t="str">
        <f>IF(MOD(MID(pesele__24[[#This Row],[PESEL]], 10, 1), 2) = 0, "k", "m")</f>
        <v>k</v>
      </c>
      <c r="E475" s="1" t="str">
        <f>RIGHT(pesele__24[[#This Row],[Imie]], 1)</f>
        <v>a</v>
      </c>
    </row>
    <row r="476" spans="1:5" hidden="1" x14ac:dyDescent="0.35">
      <c r="A476" s="1" t="s">
        <v>1107</v>
      </c>
      <c r="B476" s="1" t="s">
        <v>613</v>
      </c>
      <c r="C476" s="1" t="s">
        <v>172</v>
      </c>
      <c r="D476" s="1" t="str">
        <f>IF(MOD(MID(pesele__24[[#This Row],[PESEL]], 10, 1), 2) = 0, "k", "m")</f>
        <v>k</v>
      </c>
      <c r="E476" s="1" t="str">
        <f>RIGHT(pesele__24[[#This Row],[Imie]], 1)</f>
        <v>a</v>
      </c>
    </row>
    <row r="477" spans="1:5" hidden="1" x14ac:dyDescent="0.35">
      <c r="A477" s="1" t="s">
        <v>1108</v>
      </c>
      <c r="B477" s="1" t="s">
        <v>614</v>
      </c>
      <c r="C477" s="1" t="s">
        <v>17</v>
      </c>
      <c r="D477" s="1" t="str">
        <f>IF(MOD(MID(pesele__24[[#This Row],[PESEL]], 10, 1), 2) = 0, "k", "m")</f>
        <v>m</v>
      </c>
      <c r="E477" s="1"/>
    </row>
    <row r="478" spans="1:5" hidden="1" x14ac:dyDescent="0.35">
      <c r="A478" s="1" t="s">
        <v>1109</v>
      </c>
      <c r="B478" s="1" t="s">
        <v>615</v>
      </c>
      <c r="C478" s="1" t="s">
        <v>137</v>
      </c>
      <c r="D478" s="1" t="str">
        <f>IF(MOD(MID(pesele__24[[#This Row],[PESEL]], 10, 1), 2) = 0, "k", "m")</f>
        <v>m</v>
      </c>
      <c r="E478" s="1"/>
    </row>
    <row r="479" spans="1:5" hidden="1" x14ac:dyDescent="0.35">
      <c r="A479" s="1" t="s">
        <v>1110</v>
      </c>
      <c r="B479" s="1" t="s">
        <v>616</v>
      </c>
      <c r="C479" s="1" t="s">
        <v>617</v>
      </c>
      <c r="D479" s="1" t="str">
        <f>IF(MOD(MID(pesele__24[[#This Row],[PESEL]], 10, 1), 2) = 0, "k", "m")</f>
        <v>m</v>
      </c>
      <c r="E479" s="1"/>
    </row>
    <row r="480" spans="1:5" hidden="1" x14ac:dyDescent="0.35">
      <c r="A480" s="1" t="s">
        <v>1111</v>
      </c>
      <c r="B480" s="1" t="s">
        <v>618</v>
      </c>
      <c r="C480" s="1" t="s">
        <v>104</v>
      </c>
      <c r="D480" s="1" t="str">
        <f>IF(MOD(MID(pesele__24[[#This Row],[PESEL]], 10, 1), 2) = 0, "k", "m")</f>
        <v>m</v>
      </c>
      <c r="E480" s="1"/>
    </row>
    <row r="481" spans="1:5" hidden="1" x14ac:dyDescent="0.35">
      <c r="A481" s="1" t="s">
        <v>1112</v>
      </c>
      <c r="B481" s="1" t="s">
        <v>619</v>
      </c>
      <c r="C481" s="1" t="s">
        <v>87</v>
      </c>
      <c r="D481" s="1" t="str">
        <f>IF(MOD(MID(pesele__24[[#This Row],[PESEL]], 10, 1), 2) = 0, "k", "m")</f>
        <v>k</v>
      </c>
      <c r="E481" s="1" t="str">
        <f>RIGHT(pesele__24[[#This Row],[Imie]], 1)</f>
        <v>a</v>
      </c>
    </row>
    <row r="482" spans="1:5" hidden="1" x14ac:dyDescent="0.35">
      <c r="A482" s="1" t="s">
        <v>1113</v>
      </c>
      <c r="B482" s="1" t="s">
        <v>620</v>
      </c>
      <c r="C482" s="1" t="s">
        <v>180</v>
      </c>
      <c r="D482" s="1" t="str">
        <f>IF(MOD(MID(pesele__24[[#This Row],[PESEL]], 10, 1), 2) = 0, "k", "m")</f>
        <v>m</v>
      </c>
      <c r="E482" s="1"/>
    </row>
    <row r="483" spans="1:5" hidden="1" x14ac:dyDescent="0.35">
      <c r="A483" s="1" t="s">
        <v>1114</v>
      </c>
      <c r="B483" s="1" t="s">
        <v>621</v>
      </c>
      <c r="C483" s="1" t="s">
        <v>364</v>
      </c>
      <c r="D483" s="1" t="str">
        <f>IF(MOD(MID(pesele__24[[#This Row],[PESEL]], 10, 1), 2) = 0, "k", "m")</f>
        <v>k</v>
      </c>
      <c r="E483" s="1" t="str">
        <f>RIGHT(pesele__24[[#This Row],[Imie]], 1)</f>
        <v>a</v>
      </c>
    </row>
    <row r="484" spans="1:5" hidden="1" x14ac:dyDescent="0.35">
      <c r="A484" s="1" t="s">
        <v>1115</v>
      </c>
      <c r="B484" s="1" t="s">
        <v>622</v>
      </c>
      <c r="C484" s="1" t="s">
        <v>58</v>
      </c>
      <c r="D484" s="1" t="str">
        <f>IF(MOD(MID(pesele__24[[#This Row],[PESEL]], 10, 1), 2) = 0, "k", "m")</f>
        <v>k</v>
      </c>
      <c r="E484" s="1" t="str">
        <f>RIGHT(pesele__24[[#This Row],[Imie]], 1)</f>
        <v>a</v>
      </c>
    </row>
    <row r="485" spans="1:5" hidden="1" x14ac:dyDescent="0.35">
      <c r="A485" s="1" t="s">
        <v>1116</v>
      </c>
      <c r="B485" s="1" t="s">
        <v>623</v>
      </c>
      <c r="C485" s="1" t="s">
        <v>33</v>
      </c>
      <c r="D485" s="1" t="str">
        <f>IF(MOD(MID(pesele__24[[#This Row],[PESEL]], 10, 1), 2) = 0, "k", "m")</f>
        <v>m</v>
      </c>
      <c r="E485" s="1"/>
    </row>
    <row r="486" spans="1:5" hidden="1" x14ac:dyDescent="0.35">
      <c r="A486" s="1" t="s">
        <v>1117</v>
      </c>
      <c r="B486" s="1" t="s">
        <v>348</v>
      </c>
      <c r="C486" s="1" t="s">
        <v>139</v>
      </c>
      <c r="D486" s="1" t="str">
        <f>IF(MOD(MID(pesele__24[[#This Row],[PESEL]], 10, 1), 2) = 0, "k", "m")</f>
        <v>m</v>
      </c>
      <c r="E486" s="1"/>
    </row>
    <row r="487" spans="1:5" hidden="1" x14ac:dyDescent="0.35">
      <c r="A487" s="1" t="s">
        <v>1118</v>
      </c>
      <c r="B487" s="1" t="s">
        <v>624</v>
      </c>
      <c r="C487" s="1" t="s">
        <v>625</v>
      </c>
      <c r="D487" s="1" t="str">
        <f>IF(MOD(MID(pesele__24[[#This Row],[PESEL]], 10, 1), 2) = 0, "k", "m")</f>
        <v>m</v>
      </c>
      <c r="E487" s="1"/>
    </row>
    <row r="488" spans="1:5" hidden="1" x14ac:dyDescent="0.35">
      <c r="A488" s="1" t="s">
        <v>1119</v>
      </c>
      <c r="B488" s="1" t="s">
        <v>626</v>
      </c>
      <c r="C488" s="1" t="s">
        <v>24</v>
      </c>
      <c r="D488" s="1" t="str">
        <f>IF(MOD(MID(pesele__24[[#This Row],[PESEL]], 10, 1), 2) = 0, "k", "m")</f>
        <v>m</v>
      </c>
      <c r="E488" s="1"/>
    </row>
    <row r="489" spans="1:5" hidden="1" x14ac:dyDescent="0.35">
      <c r="A489" s="1" t="s">
        <v>1120</v>
      </c>
      <c r="B489" s="1" t="s">
        <v>627</v>
      </c>
      <c r="C489" s="1" t="s">
        <v>282</v>
      </c>
      <c r="D489" s="1" t="str">
        <f>IF(MOD(MID(pesele__24[[#This Row],[PESEL]], 10, 1), 2) = 0, "k", "m")</f>
        <v>m</v>
      </c>
      <c r="E489" s="1"/>
    </row>
    <row r="490" spans="1:5" hidden="1" x14ac:dyDescent="0.35">
      <c r="A490" s="1" t="s">
        <v>1121</v>
      </c>
      <c r="B490" s="1" t="s">
        <v>628</v>
      </c>
      <c r="C490" s="1" t="s">
        <v>211</v>
      </c>
      <c r="D490" s="1" t="str">
        <f>IF(MOD(MID(pesele__24[[#This Row],[PESEL]], 10, 1), 2) = 0, "k", "m")</f>
        <v>k</v>
      </c>
      <c r="E490" s="1" t="str">
        <f>RIGHT(pesele__24[[#This Row],[Imie]], 1)</f>
        <v>a</v>
      </c>
    </row>
    <row r="491" spans="1:5" hidden="1" x14ac:dyDescent="0.35">
      <c r="A491" s="1" t="s">
        <v>1122</v>
      </c>
      <c r="B491" s="1" t="s">
        <v>629</v>
      </c>
      <c r="C491" s="1" t="s">
        <v>56</v>
      </c>
      <c r="D491" s="1" t="str">
        <f>IF(MOD(MID(pesele__24[[#This Row],[PESEL]], 10, 1), 2) = 0, "k", "m")</f>
        <v>k</v>
      </c>
      <c r="E491" s="1" t="str">
        <f>RIGHT(pesele__24[[#This Row],[Imie]], 1)</f>
        <v>a</v>
      </c>
    </row>
    <row r="492" spans="1:5" hidden="1" x14ac:dyDescent="0.35">
      <c r="A492" s="1" t="s">
        <v>1123</v>
      </c>
      <c r="B492" s="1" t="s">
        <v>630</v>
      </c>
      <c r="C492" s="1" t="s">
        <v>139</v>
      </c>
      <c r="D492" s="1" t="str">
        <f>IF(MOD(MID(pesele__24[[#This Row],[PESEL]], 10, 1), 2) = 0, "k", "m")</f>
        <v>m</v>
      </c>
      <c r="E492" s="1"/>
    </row>
    <row r="493" spans="1:5" hidden="1" x14ac:dyDescent="0.35">
      <c r="A493" s="1" t="s">
        <v>1124</v>
      </c>
      <c r="B493" s="1" t="s">
        <v>631</v>
      </c>
      <c r="C493" s="1" t="s">
        <v>60</v>
      </c>
      <c r="D493" s="1" t="str">
        <f>IF(MOD(MID(pesele__24[[#This Row],[PESEL]], 10, 1), 2) = 0, "k", "m")</f>
        <v>m</v>
      </c>
      <c r="E493" s="1"/>
    </row>
    <row r="494" spans="1:5" hidden="1" x14ac:dyDescent="0.35">
      <c r="A494" s="1" t="s">
        <v>1125</v>
      </c>
      <c r="B494" s="1" t="s">
        <v>105</v>
      </c>
      <c r="C494" s="1" t="s">
        <v>504</v>
      </c>
      <c r="D494" s="1" t="str">
        <f>IF(MOD(MID(pesele__24[[#This Row],[PESEL]], 10, 1), 2) = 0, "k", "m")</f>
        <v>m</v>
      </c>
      <c r="E494" s="1"/>
    </row>
    <row r="495" spans="1:5" hidden="1" x14ac:dyDescent="0.35">
      <c r="A495" s="1" t="s">
        <v>1126</v>
      </c>
      <c r="B495" s="1" t="s">
        <v>632</v>
      </c>
      <c r="C495" s="1" t="s">
        <v>78</v>
      </c>
      <c r="D495" s="1" t="str">
        <f>IF(MOD(MID(pesele__24[[#This Row],[PESEL]], 10, 1), 2) = 0, "k", "m")</f>
        <v>m</v>
      </c>
      <c r="E495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F63A-1373-4A9A-AC27-0D65F0941ED4}">
  <dimension ref="A1:D495"/>
  <sheetViews>
    <sheetView workbookViewId="0">
      <selection activeCell="E2" sqref="E2"/>
    </sheetView>
  </sheetViews>
  <sheetFormatPr defaultRowHeight="14.5" x14ac:dyDescent="0.35"/>
  <cols>
    <col min="1" max="1" width="11.81640625" bestFit="1" customWidth="1"/>
    <col min="2" max="2" width="13.90625" bestFit="1" customWidth="1"/>
    <col min="3" max="3" width="11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1127</v>
      </c>
    </row>
    <row r="2" spans="1:4" x14ac:dyDescent="0.35">
      <c r="A2" s="1" t="s">
        <v>633</v>
      </c>
      <c r="B2" s="1" t="s">
        <v>3</v>
      </c>
      <c r="C2" s="1" t="s">
        <v>4</v>
      </c>
      <c r="D2" s="1" t="str">
        <f>IF(MOD(MID(pesele__2[[#This Row],[PESEL]], 10, 1), 2) = 0, "k", "m")</f>
        <v>m</v>
      </c>
    </row>
    <row r="3" spans="1:4" x14ac:dyDescent="0.35">
      <c r="A3" s="1" t="s">
        <v>634</v>
      </c>
      <c r="B3" s="1" t="s">
        <v>5</v>
      </c>
      <c r="C3" s="1" t="s">
        <v>6</v>
      </c>
      <c r="D3" s="1" t="str">
        <f>IF(MOD(MID(pesele__2[[#This Row],[PESEL]], 10, 1), 2) = 0, "k", "m")</f>
        <v>m</v>
      </c>
    </row>
    <row r="4" spans="1:4" x14ac:dyDescent="0.35">
      <c r="A4" s="1" t="s">
        <v>635</v>
      </c>
      <c r="B4" s="1" t="s">
        <v>7</v>
      </c>
      <c r="C4" s="1" t="s">
        <v>8</v>
      </c>
      <c r="D4" s="1" t="str">
        <f>IF(MOD(MID(pesele__2[[#This Row],[PESEL]], 10, 1), 2) = 0, "k", "m")</f>
        <v>m</v>
      </c>
    </row>
    <row r="5" spans="1:4" x14ac:dyDescent="0.35">
      <c r="A5" s="1" t="s">
        <v>636</v>
      </c>
      <c r="B5" s="1" t="s">
        <v>9</v>
      </c>
      <c r="C5" s="1" t="s">
        <v>10</v>
      </c>
      <c r="D5" s="1" t="str">
        <f>IF(MOD(MID(pesele__2[[#This Row],[PESEL]], 10, 1), 2) = 0, "k", "m")</f>
        <v>m</v>
      </c>
    </row>
    <row r="6" spans="1:4" x14ac:dyDescent="0.35">
      <c r="A6" s="1" t="s">
        <v>637</v>
      </c>
      <c r="B6" s="1" t="s">
        <v>11</v>
      </c>
      <c r="C6" s="1" t="s">
        <v>12</v>
      </c>
      <c r="D6" s="1" t="str">
        <f>IF(MOD(MID(pesele__2[[#This Row],[PESEL]], 10, 1), 2) = 0, "k", "m")</f>
        <v>m</v>
      </c>
    </row>
    <row r="7" spans="1:4" x14ac:dyDescent="0.35">
      <c r="A7" s="1" t="s">
        <v>638</v>
      </c>
      <c r="B7" s="1" t="s">
        <v>13</v>
      </c>
      <c r="C7" s="1" t="s">
        <v>14</v>
      </c>
      <c r="D7" s="1" t="str">
        <f>IF(MOD(MID(pesele__2[[#This Row],[PESEL]], 10, 1), 2) = 0, "k", "m")</f>
        <v>m</v>
      </c>
    </row>
    <row r="8" spans="1:4" x14ac:dyDescent="0.35">
      <c r="A8" s="1" t="s">
        <v>639</v>
      </c>
      <c r="B8" s="1" t="s">
        <v>15</v>
      </c>
      <c r="C8" s="1" t="s">
        <v>6</v>
      </c>
      <c r="D8" s="1" t="str">
        <f>IF(MOD(MID(pesele__2[[#This Row],[PESEL]], 10, 1), 2) = 0, "k", "m")</f>
        <v>m</v>
      </c>
    </row>
    <row r="9" spans="1:4" x14ac:dyDescent="0.35">
      <c r="A9" s="1" t="s">
        <v>640</v>
      </c>
      <c r="B9" s="1" t="s">
        <v>16</v>
      </c>
      <c r="C9" s="1" t="s">
        <v>17</v>
      </c>
      <c r="D9" s="1" t="str">
        <f>IF(MOD(MID(pesele__2[[#This Row],[PESEL]], 10, 1), 2) = 0, "k", "m")</f>
        <v>m</v>
      </c>
    </row>
    <row r="10" spans="1:4" x14ac:dyDescent="0.35">
      <c r="A10" s="1" t="s">
        <v>641</v>
      </c>
      <c r="B10" s="1" t="s">
        <v>18</v>
      </c>
      <c r="C10" s="1" t="s">
        <v>19</v>
      </c>
      <c r="D10" s="1" t="str">
        <f>IF(MOD(MID(pesele__2[[#This Row],[PESEL]], 10, 1), 2) = 0, "k", "m")</f>
        <v>m</v>
      </c>
    </row>
    <row r="11" spans="1:4" x14ac:dyDescent="0.35">
      <c r="A11" s="1" t="s">
        <v>642</v>
      </c>
      <c r="B11" s="1" t="s">
        <v>20</v>
      </c>
      <c r="C11" s="1" t="s">
        <v>21</v>
      </c>
      <c r="D11" s="1" t="str">
        <f>IF(MOD(MID(pesele__2[[#This Row],[PESEL]], 10, 1), 2) = 0, "k", "m")</f>
        <v>m</v>
      </c>
    </row>
    <row r="12" spans="1:4" x14ac:dyDescent="0.35">
      <c r="A12" s="1" t="s">
        <v>643</v>
      </c>
      <c r="B12" s="1" t="s">
        <v>22</v>
      </c>
      <c r="C12" s="1" t="s">
        <v>14</v>
      </c>
      <c r="D12" s="1" t="str">
        <f>IF(MOD(MID(pesele__2[[#This Row],[PESEL]], 10, 1), 2) = 0, "k", "m")</f>
        <v>m</v>
      </c>
    </row>
    <row r="13" spans="1:4" x14ac:dyDescent="0.35">
      <c r="A13" s="1" t="s">
        <v>644</v>
      </c>
      <c r="B13" s="1" t="s">
        <v>23</v>
      </c>
      <c r="C13" s="1" t="s">
        <v>24</v>
      </c>
      <c r="D13" s="1" t="str">
        <f>IF(MOD(MID(pesele__2[[#This Row],[PESEL]], 10, 1), 2) = 0, "k", "m")</f>
        <v>m</v>
      </c>
    </row>
    <row r="14" spans="1:4" x14ac:dyDescent="0.35">
      <c r="A14" s="1" t="s">
        <v>645</v>
      </c>
      <c r="B14" s="1" t="s">
        <v>25</v>
      </c>
      <c r="C14" s="1" t="s">
        <v>26</v>
      </c>
      <c r="D14" s="1" t="str">
        <f>IF(MOD(MID(pesele__2[[#This Row],[PESEL]], 10, 1), 2) = 0, "k", "m")</f>
        <v>m</v>
      </c>
    </row>
    <row r="15" spans="1:4" x14ac:dyDescent="0.35">
      <c r="A15" s="1" t="s">
        <v>646</v>
      </c>
      <c r="B15" s="1" t="s">
        <v>27</v>
      </c>
      <c r="C15" s="1" t="s">
        <v>26</v>
      </c>
      <c r="D15" s="1" t="str">
        <f>IF(MOD(MID(pesele__2[[#This Row],[PESEL]], 10, 1), 2) = 0, "k", "m")</f>
        <v>m</v>
      </c>
    </row>
    <row r="16" spans="1:4" x14ac:dyDescent="0.35">
      <c r="A16" s="1" t="s">
        <v>647</v>
      </c>
      <c r="B16" s="1" t="s">
        <v>28</v>
      </c>
      <c r="C16" s="1" t="s">
        <v>29</v>
      </c>
      <c r="D16" s="1" t="str">
        <f>IF(MOD(MID(pesele__2[[#This Row],[PESEL]], 10, 1), 2) = 0, "k", "m")</f>
        <v>m</v>
      </c>
    </row>
    <row r="17" spans="1:4" x14ac:dyDescent="0.35">
      <c r="A17" s="1" t="s">
        <v>648</v>
      </c>
      <c r="B17" s="1" t="s">
        <v>30</v>
      </c>
      <c r="C17" s="1" t="s">
        <v>31</v>
      </c>
      <c r="D17" s="1" t="str">
        <f>IF(MOD(MID(pesele__2[[#This Row],[PESEL]], 10, 1), 2) = 0, "k", "m")</f>
        <v>m</v>
      </c>
    </row>
    <row r="18" spans="1:4" x14ac:dyDescent="0.35">
      <c r="A18" s="1" t="s">
        <v>649</v>
      </c>
      <c r="B18" s="1" t="s">
        <v>32</v>
      </c>
      <c r="C18" s="1" t="s">
        <v>33</v>
      </c>
      <c r="D18" s="1" t="str">
        <f>IF(MOD(MID(pesele__2[[#This Row],[PESEL]], 10, 1), 2) = 0, "k", "m")</f>
        <v>m</v>
      </c>
    </row>
    <row r="19" spans="1:4" x14ac:dyDescent="0.35">
      <c r="A19" s="1" t="s">
        <v>650</v>
      </c>
      <c r="B19" s="1" t="s">
        <v>34</v>
      </c>
      <c r="C19" s="1" t="s">
        <v>35</v>
      </c>
      <c r="D19" s="1" t="str">
        <f>IF(MOD(MID(pesele__2[[#This Row],[PESEL]], 10, 1), 2) = 0, "k", "m")</f>
        <v>m</v>
      </c>
    </row>
    <row r="20" spans="1:4" x14ac:dyDescent="0.35">
      <c r="A20" s="1" t="s">
        <v>651</v>
      </c>
      <c r="B20" s="1" t="s">
        <v>36</v>
      </c>
      <c r="C20" s="1" t="s">
        <v>37</v>
      </c>
      <c r="D20" s="1" t="str">
        <f>IF(MOD(MID(pesele__2[[#This Row],[PESEL]], 10, 1), 2) = 0, "k", "m")</f>
        <v>k</v>
      </c>
    </row>
    <row r="21" spans="1:4" x14ac:dyDescent="0.35">
      <c r="A21" s="1" t="s">
        <v>652</v>
      </c>
      <c r="B21" s="1" t="s">
        <v>38</v>
      </c>
      <c r="C21" s="1" t="s">
        <v>6</v>
      </c>
      <c r="D21" s="1" t="str">
        <f>IF(MOD(MID(pesele__2[[#This Row],[PESEL]], 10, 1), 2) = 0, "k", "m")</f>
        <v>m</v>
      </c>
    </row>
    <row r="22" spans="1:4" x14ac:dyDescent="0.35">
      <c r="A22" s="1" t="s">
        <v>653</v>
      </c>
      <c r="B22" s="1" t="s">
        <v>39</v>
      </c>
      <c r="C22" s="1" t="s">
        <v>40</v>
      </c>
      <c r="D22" s="1" t="str">
        <f>IF(MOD(MID(pesele__2[[#This Row],[PESEL]], 10, 1), 2) = 0, "k", "m")</f>
        <v>m</v>
      </c>
    </row>
    <row r="23" spans="1:4" x14ac:dyDescent="0.35">
      <c r="A23" s="1" t="s">
        <v>654</v>
      </c>
      <c r="B23" s="1" t="s">
        <v>41</v>
      </c>
      <c r="C23" s="1" t="s">
        <v>42</v>
      </c>
      <c r="D23" s="1" t="str">
        <f>IF(MOD(MID(pesele__2[[#This Row],[PESEL]], 10, 1), 2) = 0, "k", "m")</f>
        <v>m</v>
      </c>
    </row>
    <row r="24" spans="1:4" x14ac:dyDescent="0.35">
      <c r="A24" s="1" t="s">
        <v>655</v>
      </c>
      <c r="B24" s="1" t="s">
        <v>43</v>
      </c>
      <c r="C24" s="1" t="s">
        <v>44</v>
      </c>
      <c r="D24" s="1" t="str">
        <f>IF(MOD(MID(pesele__2[[#This Row],[PESEL]], 10, 1), 2) = 0, "k", "m")</f>
        <v>k</v>
      </c>
    </row>
    <row r="25" spans="1:4" x14ac:dyDescent="0.35">
      <c r="A25" s="1" t="s">
        <v>656</v>
      </c>
      <c r="B25" s="1" t="s">
        <v>45</v>
      </c>
      <c r="C25" s="1" t="s">
        <v>46</v>
      </c>
      <c r="D25" s="1" t="str">
        <f>IF(MOD(MID(pesele__2[[#This Row],[PESEL]], 10, 1), 2) = 0, "k", "m")</f>
        <v>k</v>
      </c>
    </row>
    <row r="26" spans="1:4" x14ac:dyDescent="0.35">
      <c r="A26" s="1" t="s">
        <v>657</v>
      </c>
      <c r="B26" s="1" t="s">
        <v>47</v>
      </c>
      <c r="C26" s="1" t="s">
        <v>48</v>
      </c>
      <c r="D26" s="1" t="str">
        <f>IF(MOD(MID(pesele__2[[#This Row],[PESEL]], 10, 1), 2) = 0, "k", "m")</f>
        <v>m</v>
      </c>
    </row>
    <row r="27" spans="1:4" x14ac:dyDescent="0.35">
      <c r="A27" s="1" t="s">
        <v>658</v>
      </c>
      <c r="B27" s="1" t="s">
        <v>49</v>
      </c>
      <c r="C27" s="1" t="s">
        <v>6</v>
      </c>
      <c r="D27" s="1" t="str">
        <f>IF(MOD(MID(pesele__2[[#This Row],[PESEL]], 10, 1), 2) = 0, "k", "m")</f>
        <v>m</v>
      </c>
    </row>
    <row r="28" spans="1:4" x14ac:dyDescent="0.35">
      <c r="A28" s="1" t="s">
        <v>659</v>
      </c>
      <c r="B28" s="1" t="s">
        <v>50</v>
      </c>
      <c r="C28" s="1" t="s">
        <v>51</v>
      </c>
      <c r="D28" s="1" t="str">
        <f>IF(MOD(MID(pesele__2[[#This Row],[PESEL]], 10, 1), 2) = 0, "k", "m")</f>
        <v>k</v>
      </c>
    </row>
    <row r="29" spans="1:4" x14ac:dyDescent="0.35">
      <c r="A29" s="1" t="s">
        <v>660</v>
      </c>
      <c r="B29" s="1" t="s">
        <v>52</v>
      </c>
      <c r="C29" s="1" t="s">
        <v>26</v>
      </c>
      <c r="D29" s="1" t="str">
        <f>IF(MOD(MID(pesele__2[[#This Row],[PESEL]], 10, 1), 2) = 0, "k", "m")</f>
        <v>m</v>
      </c>
    </row>
    <row r="30" spans="1:4" x14ac:dyDescent="0.35">
      <c r="A30" s="1" t="s">
        <v>661</v>
      </c>
      <c r="B30" s="1" t="s">
        <v>53</v>
      </c>
      <c r="C30" s="1" t="s">
        <v>54</v>
      </c>
      <c r="D30" s="1" t="str">
        <f>IF(MOD(MID(pesele__2[[#This Row],[PESEL]], 10, 1), 2) = 0, "k", "m")</f>
        <v>k</v>
      </c>
    </row>
    <row r="31" spans="1:4" x14ac:dyDescent="0.35">
      <c r="A31" s="1" t="s">
        <v>662</v>
      </c>
      <c r="B31" s="1" t="s">
        <v>55</v>
      </c>
      <c r="C31" s="1" t="s">
        <v>56</v>
      </c>
      <c r="D31" s="1" t="str">
        <f>IF(MOD(MID(pesele__2[[#This Row],[PESEL]], 10, 1), 2) = 0, "k", "m")</f>
        <v>k</v>
      </c>
    </row>
    <row r="32" spans="1:4" x14ac:dyDescent="0.35">
      <c r="A32" s="1" t="s">
        <v>663</v>
      </c>
      <c r="B32" s="1" t="s">
        <v>57</v>
      </c>
      <c r="C32" s="1" t="s">
        <v>58</v>
      </c>
      <c r="D32" s="1" t="str">
        <f>IF(MOD(MID(pesele__2[[#This Row],[PESEL]], 10, 1), 2) = 0, "k", "m")</f>
        <v>k</v>
      </c>
    </row>
    <row r="33" spans="1:4" x14ac:dyDescent="0.35">
      <c r="A33" s="1" t="s">
        <v>664</v>
      </c>
      <c r="B33" s="1" t="s">
        <v>59</v>
      </c>
      <c r="C33" s="1" t="s">
        <v>60</v>
      </c>
      <c r="D33" s="1" t="str">
        <f>IF(MOD(MID(pesele__2[[#This Row],[PESEL]], 10, 1), 2) = 0, "k", "m")</f>
        <v>m</v>
      </c>
    </row>
    <row r="34" spans="1:4" x14ac:dyDescent="0.35">
      <c r="A34" s="1" t="s">
        <v>665</v>
      </c>
      <c r="B34" s="1" t="s">
        <v>61</v>
      </c>
      <c r="C34" s="1" t="s">
        <v>4</v>
      </c>
      <c r="D34" s="1" t="str">
        <f>IF(MOD(MID(pesele__2[[#This Row],[PESEL]], 10, 1), 2) = 0, "k", "m")</f>
        <v>m</v>
      </c>
    </row>
    <row r="35" spans="1:4" x14ac:dyDescent="0.35">
      <c r="A35" s="1" t="s">
        <v>666</v>
      </c>
      <c r="B35" s="1" t="s">
        <v>62</v>
      </c>
      <c r="C35" s="1" t="s">
        <v>63</v>
      </c>
      <c r="D35" s="1" t="str">
        <f>IF(MOD(MID(pesele__2[[#This Row],[PESEL]], 10, 1), 2) = 0, "k", "m")</f>
        <v>m</v>
      </c>
    </row>
    <row r="36" spans="1:4" x14ac:dyDescent="0.35">
      <c r="A36" s="1" t="s">
        <v>667</v>
      </c>
      <c r="B36" s="1" t="s">
        <v>64</v>
      </c>
      <c r="C36" s="1" t="s">
        <v>65</v>
      </c>
      <c r="D36" s="1" t="str">
        <f>IF(MOD(MID(pesele__2[[#This Row],[PESEL]], 10, 1), 2) = 0, "k", "m")</f>
        <v>k</v>
      </c>
    </row>
    <row r="37" spans="1:4" x14ac:dyDescent="0.35">
      <c r="A37" s="1" t="s">
        <v>668</v>
      </c>
      <c r="B37" s="1" t="s">
        <v>66</v>
      </c>
      <c r="C37" s="1" t="s">
        <v>12</v>
      </c>
      <c r="D37" s="1" t="str">
        <f>IF(MOD(MID(pesele__2[[#This Row],[PESEL]], 10, 1), 2) = 0, "k", "m")</f>
        <v>m</v>
      </c>
    </row>
    <row r="38" spans="1:4" x14ac:dyDescent="0.35">
      <c r="A38" s="1" t="s">
        <v>669</v>
      </c>
      <c r="B38" s="1" t="s">
        <v>67</v>
      </c>
      <c r="C38" s="1" t="s">
        <v>68</v>
      </c>
      <c r="D38" s="1" t="str">
        <f>IF(MOD(MID(pesele__2[[#This Row],[PESEL]], 10, 1), 2) = 0, "k", "m")</f>
        <v>m</v>
      </c>
    </row>
    <row r="39" spans="1:4" x14ac:dyDescent="0.35">
      <c r="A39" s="1" t="s">
        <v>670</v>
      </c>
      <c r="B39" s="1" t="s">
        <v>69</v>
      </c>
      <c r="C39" s="1" t="s">
        <v>70</v>
      </c>
      <c r="D39" s="1" t="str">
        <f>IF(MOD(MID(pesele__2[[#This Row],[PESEL]], 10, 1), 2) = 0, "k", "m")</f>
        <v>m</v>
      </c>
    </row>
    <row r="40" spans="1:4" x14ac:dyDescent="0.35">
      <c r="A40" s="1" t="s">
        <v>671</v>
      </c>
      <c r="B40" s="1" t="s">
        <v>71</v>
      </c>
      <c r="C40" s="1" t="s">
        <v>72</v>
      </c>
      <c r="D40" s="1" t="str">
        <f>IF(MOD(MID(pesele__2[[#This Row],[PESEL]], 10, 1), 2) = 0, "k", "m")</f>
        <v>k</v>
      </c>
    </row>
    <row r="41" spans="1:4" x14ac:dyDescent="0.35">
      <c r="A41" s="1" t="s">
        <v>672</v>
      </c>
      <c r="B41" s="1" t="s">
        <v>73</v>
      </c>
      <c r="C41" s="1" t="s">
        <v>74</v>
      </c>
      <c r="D41" s="1" t="str">
        <f>IF(MOD(MID(pesele__2[[#This Row],[PESEL]], 10, 1), 2) = 0, "k", "m")</f>
        <v>m</v>
      </c>
    </row>
    <row r="42" spans="1:4" x14ac:dyDescent="0.35">
      <c r="A42" s="1" t="s">
        <v>673</v>
      </c>
      <c r="B42" s="1" t="s">
        <v>75</v>
      </c>
      <c r="C42" s="1" t="s">
        <v>24</v>
      </c>
      <c r="D42" s="1" t="str">
        <f>IF(MOD(MID(pesele__2[[#This Row],[PESEL]], 10, 1), 2) = 0, "k", "m")</f>
        <v>m</v>
      </c>
    </row>
    <row r="43" spans="1:4" x14ac:dyDescent="0.35">
      <c r="A43" s="1" t="s">
        <v>674</v>
      </c>
      <c r="B43" s="1" t="s">
        <v>76</v>
      </c>
      <c r="C43" s="1" t="s">
        <v>48</v>
      </c>
      <c r="D43" s="1" t="str">
        <f>IF(MOD(MID(pesele__2[[#This Row],[PESEL]], 10, 1), 2) = 0, "k", "m")</f>
        <v>m</v>
      </c>
    </row>
    <row r="44" spans="1:4" x14ac:dyDescent="0.35">
      <c r="A44" s="1" t="s">
        <v>675</v>
      </c>
      <c r="B44" s="1" t="s">
        <v>77</v>
      </c>
      <c r="C44" s="1" t="s">
        <v>78</v>
      </c>
      <c r="D44" s="1" t="str">
        <f>IF(MOD(MID(pesele__2[[#This Row],[PESEL]], 10, 1), 2) = 0, "k", "m")</f>
        <v>m</v>
      </c>
    </row>
    <row r="45" spans="1:4" x14ac:dyDescent="0.35">
      <c r="A45" s="1" t="s">
        <v>676</v>
      </c>
      <c r="B45" s="1" t="s">
        <v>79</v>
      </c>
      <c r="C45" s="1" t="s">
        <v>31</v>
      </c>
      <c r="D45" s="1" t="str">
        <f>IF(MOD(MID(pesele__2[[#This Row],[PESEL]], 10, 1), 2) = 0, "k", "m")</f>
        <v>m</v>
      </c>
    </row>
    <row r="46" spans="1:4" x14ac:dyDescent="0.35">
      <c r="A46" s="1" t="s">
        <v>677</v>
      </c>
      <c r="B46" s="1" t="s">
        <v>80</v>
      </c>
      <c r="C46" s="1" t="s">
        <v>17</v>
      </c>
      <c r="D46" s="1" t="str">
        <f>IF(MOD(MID(pesele__2[[#This Row],[PESEL]], 10, 1), 2) = 0, "k", "m")</f>
        <v>m</v>
      </c>
    </row>
    <row r="47" spans="1:4" x14ac:dyDescent="0.35">
      <c r="A47" s="1" t="s">
        <v>678</v>
      </c>
      <c r="B47" s="1" t="s">
        <v>81</v>
      </c>
      <c r="C47" s="1" t="s">
        <v>82</v>
      </c>
      <c r="D47" s="1" t="str">
        <f>IF(MOD(MID(pesele__2[[#This Row],[PESEL]], 10, 1), 2) = 0, "k", "m")</f>
        <v>k</v>
      </c>
    </row>
    <row r="48" spans="1:4" x14ac:dyDescent="0.35">
      <c r="A48" s="1" t="s">
        <v>679</v>
      </c>
      <c r="B48" s="1" t="s">
        <v>83</v>
      </c>
      <c r="C48" s="1" t="s">
        <v>84</v>
      </c>
      <c r="D48" s="1" t="str">
        <f>IF(MOD(MID(pesele__2[[#This Row],[PESEL]], 10, 1), 2) = 0, "k", "m")</f>
        <v>k</v>
      </c>
    </row>
    <row r="49" spans="1:4" x14ac:dyDescent="0.35">
      <c r="A49" s="1" t="s">
        <v>680</v>
      </c>
      <c r="B49" s="1" t="s">
        <v>85</v>
      </c>
      <c r="C49" s="1" t="s">
        <v>78</v>
      </c>
      <c r="D49" s="1" t="str">
        <f>IF(MOD(MID(pesele__2[[#This Row],[PESEL]], 10, 1), 2) = 0, "k", "m")</f>
        <v>m</v>
      </c>
    </row>
    <row r="50" spans="1:4" x14ac:dyDescent="0.35">
      <c r="A50" s="1" t="s">
        <v>681</v>
      </c>
      <c r="B50" s="1" t="s">
        <v>86</v>
      </c>
      <c r="C50" s="1" t="s">
        <v>6</v>
      </c>
      <c r="D50" s="1" t="str">
        <f>IF(MOD(MID(pesele__2[[#This Row],[PESEL]], 10, 1), 2) = 0, "k", "m")</f>
        <v>m</v>
      </c>
    </row>
    <row r="51" spans="1:4" x14ac:dyDescent="0.35">
      <c r="A51" s="1" t="s">
        <v>682</v>
      </c>
      <c r="B51" s="1" t="s">
        <v>50</v>
      </c>
      <c r="C51" s="1" t="s">
        <v>87</v>
      </c>
      <c r="D51" s="1" t="str">
        <f>IF(MOD(MID(pesele__2[[#This Row],[PESEL]], 10, 1), 2) = 0, "k", "m")</f>
        <v>k</v>
      </c>
    </row>
    <row r="52" spans="1:4" x14ac:dyDescent="0.35">
      <c r="A52" s="1" t="s">
        <v>683</v>
      </c>
      <c r="B52" s="1" t="s">
        <v>88</v>
      </c>
      <c r="C52" s="1" t="s">
        <v>37</v>
      </c>
      <c r="D52" s="1" t="str">
        <f>IF(MOD(MID(pesele__2[[#This Row],[PESEL]], 10, 1), 2) = 0, "k", "m")</f>
        <v>k</v>
      </c>
    </row>
    <row r="53" spans="1:4" x14ac:dyDescent="0.35">
      <c r="A53" s="1" t="s">
        <v>684</v>
      </c>
      <c r="B53" s="1" t="s">
        <v>89</v>
      </c>
      <c r="C53" s="1" t="s">
        <v>90</v>
      </c>
      <c r="D53" s="1" t="str">
        <f>IF(MOD(MID(pesele__2[[#This Row],[PESEL]], 10, 1), 2) = 0, "k", "m")</f>
        <v>k</v>
      </c>
    </row>
    <row r="54" spans="1:4" x14ac:dyDescent="0.35">
      <c r="A54" s="1" t="s">
        <v>685</v>
      </c>
      <c r="B54" s="1" t="s">
        <v>91</v>
      </c>
      <c r="C54" s="1" t="s">
        <v>56</v>
      </c>
      <c r="D54" s="1" t="str">
        <f>IF(MOD(MID(pesele__2[[#This Row],[PESEL]], 10, 1), 2) = 0, "k", "m")</f>
        <v>k</v>
      </c>
    </row>
    <row r="55" spans="1:4" x14ac:dyDescent="0.35">
      <c r="A55" s="1" t="s">
        <v>686</v>
      </c>
      <c r="B55" s="1" t="s">
        <v>92</v>
      </c>
      <c r="C55" s="1" t="s">
        <v>93</v>
      </c>
      <c r="D55" s="1" t="str">
        <f>IF(MOD(MID(pesele__2[[#This Row],[PESEL]], 10, 1), 2) = 0, "k", "m")</f>
        <v>k</v>
      </c>
    </row>
    <row r="56" spans="1:4" x14ac:dyDescent="0.35">
      <c r="A56" s="1" t="s">
        <v>687</v>
      </c>
      <c r="B56" s="1" t="s">
        <v>94</v>
      </c>
      <c r="C56" s="1" t="s">
        <v>42</v>
      </c>
      <c r="D56" s="1" t="str">
        <f>IF(MOD(MID(pesele__2[[#This Row],[PESEL]], 10, 1), 2) = 0, "k", "m")</f>
        <v>m</v>
      </c>
    </row>
    <row r="57" spans="1:4" x14ac:dyDescent="0.35">
      <c r="A57" s="1" t="s">
        <v>688</v>
      </c>
      <c r="B57" s="1" t="s">
        <v>95</v>
      </c>
      <c r="C57" s="1" t="s">
        <v>37</v>
      </c>
      <c r="D57" s="1" t="str">
        <f>IF(MOD(MID(pesele__2[[#This Row],[PESEL]], 10, 1), 2) = 0, "k", "m")</f>
        <v>k</v>
      </c>
    </row>
    <row r="58" spans="1:4" x14ac:dyDescent="0.35">
      <c r="A58" s="1" t="s">
        <v>689</v>
      </c>
      <c r="B58" s="1" t="s">
        <v>96</v>
      </c>
      <c r="C58" s="1" t="s">
        <v>72</v>
      </c>
      <c r="D58" s="1" t="str">
        <f>IF(MOD(MID(pesele__2[[#This Row],[PESEL]], 10, 1), 2) = 0, "k", "m")</f>
        <v>k</v>
      </c>
    </row>
    <row r="59" spans="1:4" x14ac:dyDescent="0.35">
      <c r="A59" s="1" t="s">
        <v>690</v>
      </c>
      <c r="B59" s="1" t="s">
        <v>97</v>
      </c>
      <c r="C59" s="1" t="s">
        <v>98</v>
      </c>
      <c r="D59" s="1" t="str">
        <f>IF(MOD(MID(pesele__2[[#This Row],[PESEL]], 10, 1), 2) = 0, "k", "m")</f>
        <v>m</v>
      </c>
    </row>
    <row r="60" spans="1:4" x14ac:dyDescent="0.35">
      <c r="A60" s="1" t="s">
        <v>691</v>
      </c>
      <c r="B60" s="1" t="s">
        <v>99</v>
      </c>
      <c r="C60" s="1" t="s">
        <v>31</v>
      </c>
      <c r="D60" s="1" t="str">
        <f>IF(MOD(MID(pesele__2[[#This Row],[PESEL]], 10, 1), 2) = 0, "k", "m")</f>
        <v>m</v>
      </c>
    </row>
    <row r="61" spans="1:4" x14ac:dyDescent="0.35">
      <c r="A61" s="1" t="s">
        <v>692</v>
      </c>
      <c r="B61" s="1" t="s">
        <v>100</v>
      </c>
      <c r="C61" s="1" t="s">
        <v>101</v>
      </c>
      <c r="D61" s="1" t="str">
        <f>IF(MOD(MID(pesele__2[[#This Row],[PESEL]], 10, 1), 2) = 0, "k", "m")</f>
        <v>k</v>
      </c>
    </row>
    <row r="62" spans="1:4" x14ac:dyDescent="0.35">
      <c r="A62" s="1" t="s">
        <v>693</v>
      </c>
      <c r="B62" s="1" t="s">
        <v>102</v>
      </c>
      <c r="C62" s="1" t="s">
        <v>26</v>
      </c>
      <c r="D62" s="1" t="str">
        <f>IF(MOD(MID(pesele__2[[#This Row],[PESEL]], 10, 1), 2) = 0, "k", "m")</f>
        <v>m</v>
      </c>
    </row>
    <row r="63" spans="1:4" x14ac:dyDescent="0.35">
      <c r="A63" s="1" t="s">
        <v>694</v>
      </c>
      <c r="B63" s="1" t="s">
        <v>103</v>
      </c>
      <c r="C63" s="1" t="s">
        <v>104</v>
      </c>
      <c r="D63" s="1" t="str">
        <f>IF(MOD(MID(pesele__2[[#This Row],[PESEL]], 10, 1), 2) = 0, "k", "m")</f>
        <v>m</v>
      </c>
    </row>
    <row r="64" spans="1:4" x14ac:dyDescent="0.35">
      <c r="A64" s="1" t="s">
        <v>695</v>
      </c>
      <c r="B64" s="1" t="s">
        <v>105</v>
      </c>
      <c r="C64" s="1" t="s">
        <v>106</v>
      </c>
      <c r="D64" s="1" t="str">
        <f>IF(MOD(MID(pesele__2[[#This Row],[PESEL]], 10, 1), 2) = 0, "k", "m")</f>
        <v>m</v>
      </c>
    </row>
    <row r="65" spans="1:4" x14ac:dyDescent="0.35">
      <c r="A65" s="1" t="s">
        <v>696</v>
      </c>
      <c r="B65" s="1" t="s">
        <v>107</v>
      </c>
      <c r="C65" s="1" t="s">
        <v>108</v>
      </c>
      <c r="D65" s="1" t="str">
        <f>IF(MOD(MID(pesele__2[[#This Row],[PESEL]], 10, 1), 2) = 0, "k", "m")</f>
        <v>k</v>
      </c>
    </row>
    <row r="66" spans="1:4" x14ac:dyDescent="0.35">
      <c r="A66" s="1" t="s">
        <v>697</v>
      </c>
      <c r="B66" s="1" t="s">
        <v>109</v>
      </c>
      <c r="C66" s="1" t="s">
        <v>17</v>
      </c>
      <c r="D66" s="1" t="str">
        <f>IF(MOD(MID(pesele__2[[#This Row],[PESEL]], 10, 1), 2) = 0, "k", "m")</f>
        <v>m</v>
      </c>
    </row>
    <row r="67" spans="1:4" x14ac:dyDescent="0.35">
      <c r="A67" s="1" t="s">
        <v>698</v>
      </c>
      <c r="B67" s="1" t="s">
        <v>110</v>
      </c>
      <c r="C67" s="1" t="s">
        <v>56</v>
      </c>
      <c r="D67" s="1" t="str">
        <f>IF(MOD(MID(pesele__2[[#This Row],[PESEL]], 10, 1), 2) = 0, "k", "m")</f>
        <v>k</v>
      </c>
    </row>
    <row r="68" spans="1:4" x14ac:dyDescent="0.35">
      <c r="A68" s="1" t="s">
        <v>699</v>
      </c>
      <c r="B68" s="1" t="s">
        <v>111</v>
      </c>
      <c r="C68" s="1" t="s">
        <v>112</v>
      </c>
      <c r="D68" s="1" t="str">
        <f>IF(MOD(MID(pesele__2[[#This Row],[PESEL]], 10, 1), 2) = 0, "k", "m")</f>
        <v>k</v>
      </c>
    </row>
    <row r="69" spans="1:4" x14ac:dyDescent="0.35">
      <c r="A69" s="1" t="s">
        <v>700</v>
      </c>
      <c r="B69" s="1" t="s">
        <v>113</v>
      </c>
      <c r="C69" s="1" t="s">
        <v>114</v>
      </c>
      <c r="D69" s="1" t="str">
        <f>IF(MOD(MID(pesele__2[[#This Row],[PESEL]], 10, 1), 2) = 0, "k", "m")</f>
        <v>k</v>
      </c>
    </row>
    <row r="70" spans="1:4" x14ac:dyDescent="0.35">
      <c r="A70" s="1" t="s">
        <v>701</v>
      </c>
      <c r="B70" s="1" t="s">
        <v>115</v>
      </c>
      <c r="C70" s="1" t="s">
        <v>35</v>
      </c>
      <c r="D70" s="1" t="str">
        <f>IF(MOD(MID(pesele__2[[#This Row],[PESEL]], 10, 1), 2) = 0, "k", "m")</f>
        <v>m</v>
      </c>
    </row>
    <row r="71" spans="1:4" x14ac:dyDescent="0.35">
      <c r="A71" s="1" t="s">
        <v>702</v>
      </c>
      <c r="B71" s="1" t="s">
        <v>116</v>
      </c>
      <c r="C71" s="1" t="s">
        <v>117</v>
      </c>
      <c r="D71" s="1" t="str">
        <f>IF(MOD(MID(pesele__2[[#This Row],[PESEL]], 10, 1), 2) = 0, "k", "m")</f>
        <v>k</v>
      </c>
    </row>
    <row r="72" spans="1:4" x14ac:dyDescent="0.35">
      <c r="A72" s="1" t="s">
        <v>703</v>
      </c>
      <c r="B72" s="1" t="s">
        <v>118</v>
      </c>
      <c r="C72" s="1" t="s">
        <v>29</v>
      </c>
      <c r="D72" s="1" t="str">
        <f>IF(MOD(MID(pesele__2[[#This Row],[PESEL]], 10, 1), 2) = 0, "k", "m")</f>
        <v>m</v>
      </c>
    </row>
    <row r="73" spans="1:4" x14ac:dyDescent="0.35">
      <c r="A73" s="1" t="s">
        <v>704</v>
      </c>
      <c r="B73" s="1" t="s">
        <v>119</v>
      </c>
      <c r="C73" s="1" t="s">
        <v>74</v>
      </c>
      <c r="D73" s="1" t="str">
        <f>IF(MOD(MID(pesele__2[[#This Row],[PESEL]], 10, 1), 2) = 0, "k", "m")</f>
        <v>m</v>
      </c>
    </row>
    <row r="74" spans="1:4" x14ac:dyDescent="0.35">
      <c r="A74" s="1" t="s">
        <v>705</v>
      </c>
      <c r="B74" s="1" t="s">
        <v>120</v>
      </c>
      <c r="C74" s="1" t="s">
        <v>121</v>
      </c>
      <c r="D74" s="1" t="str">
        <f>IF(MOD(MID(pesele__2[[#This Row],[PESEL]], 10, 1), 2) = 0, "k", "m")</f>
        <v>k</v>
      </c>
    </row>
    <row r="75" spans="1:4" x14ac:dyDescent="0.35">
      <c r="A75" s="1" t="s">
        <v>706</v>
      </c>
      <c r="B75" s="1" t="s">
        <v>122</v>
      </c>
      <c r="C75" s="1" t="s">
        <v>14</v>
      </c>
      <c r="D75" s="1" t="str">
        <f>IF(MOD(MID(pesele__2[[#This Row],[PESEL]], 10, 1), 2) = 0, "k", "m")</f>
        <v>m</v>
      </c>
    </row>
    <row r="76" spans="1:4" x14ac:dyDescent="0.35">
      <c r="A76" s="1" t="s">
        <v>707</v>
      </c>
      <c r="B76" s="1" t="s">
        <v>123</v>
      </c>
      <c r="C76" s="1" t="s">
        <v>124</v>
      </c>
      <c r="D76" s="1" t="str">
        <f>IF(MOD(MID(pesele__2[[#This Row],[PESEL]], 10, 1), 2) = 0, "k", "m")</f>
        <v>k</v>
      </c>
    </row>
    <row r="77" spans="1:4" x14ac:dyDescent="0.35">
      <c r="A77" s="1" t="s">
        <v>708</v>
      </c>
      <c r="B77" s="1" t="s">
        <v>125</v>
      </c>
      <c r="C77" s="1" t="s">
        <v>126</v>
      </c>
      <c r="D77" s="1" t="str">
        <f>IF(MOD(MID(pesele__2[[#This Row],[PESEL]], 10, 1), 2) = 0, "k", "m")</f>
        <v>m</v>
      </c>
    </row>
    <row r="78" spans="1:4" x14ac:dyDescent="0.35">
      <c r="A78" s="1" t="s">
        <v>709</v>
      </c>
      <c r="B78" s="1" t="s">
        <v>127</v>
      </c>
      <c r="C78" s="1" t="s">
        <v>128</v>
      </c>
      <c r="D78" s="1" t="str">
        <f>IF(MOD(MID(pesele__2[[#This Row],[PESEL]], 10, 1), 2) = 0, "k", "m")</f>
        <v>m</v>
      </c>
    </row>
    <row r="79" spans="1:4" x14ac:dyDescent="0.35">
      <c r="A79" s="1" t="s">
        <v>710</v>
      </c>
      <c r="B79" s="1" t="s">
        <v>129</v>
      </c>
      <c r="C79" s="1" t="s">
        <v>130</v>
      </c>
      <c r="D79" s="1" t="str">
        <f>IF(MOD(MID(pesele__2[[#This Row],[PESEL]], 10, 1), 2) = 0, "k", "m")</f>
        <v>m</v>
      </c>
    </row>
    <row r="80" spans="1:4" x14ac:dyDescent="0.35">
      <c r="A80" s="1" t="s">
        <v>711</v>
      </c>
      <c r="B80" s="1" t="s">
        <v>131</v>
      </c>
      <c r="C80" s="1" t="s">
        <v>132</v>
      </c>
      <c r="D80" s="1" t="str">
        <f>IF(MOD(MID(pesele__2[[#This Row],[PESEL]], 10, 1), 2) = 0, "k", "m")</f>
        <v>k</v>
      </c>
    </row>
    <row r="81" spans="1:4" x14ac:dyDescent="0.35">
      <c r="A81" s="1" t="s">
        <v>712</v>
      </c>
      <c r="B81" s="1" t="s">
        <v>133</v>
      </c>
      <c r="C81" s="1" t="s">
        <v>134</v>
      </c>
      <c r="D81" s="1" t="str">
        <f>IF(MOD(MID(pesele__2[[#This Row],[PESEL]], 10, 1), 2) = 0, "k", "m")</f>
        <v>k</v>
      </c>
    </row>
    <row r="82" spans="1:4" x14ac:dyDescent="0.35">
      <c r="A82" s="1" t="s">
        <v>713</v>
      </c>
      <c r="B82" s="1" t="s">
        <v>135</v>
      </c>
      <c r="C82" s="1" t="s">
        <v>78</v>
      </c>
      <c r="D82" s="1" t="str">
        <f>IF(MOD(MID(pesele__2[[#This Row],[PESEL]], 10, 1), 2) = 0, "k", "m")</f>
        <v>m</v>
      </c>
    </row>
    <row r="83" spans="1:4" x14ac:dyDescent="0.35">
      <c r="A83" s="1" t="s">
        <v>714</v>
      </c>
      <c r="B83" s="1" t="s">
        <v>136</v>
      </c>
      <c r="C83" s="1" t="s">
        <v>137</v>
      </c>
      <c r="D83" s="1" t="str">
        <f>IF(MOD(MID(pesele__2[[#This Row],[PESEL]], 10, 1), 2) = 0, "k", "m")</f>
        <v>m</v>
      </c>
    </row>
    <row r="84" spans="1:4" x14ac:dyDescent="0.35">
      <c r="A84" s="1" t="s">
        <v>715</v>
      </c>
      <c r="B84" s="1" t="s">
        <v>52</v>
      </c>
      <c r="C84" s="1" t="s">
        <v>12</v>
      </c>
      <c r="D84" s="1" t="str">
        <f>IF(MOD(MID(pesele__2[[#This Row],[PESEL]], 10, 1), 2) = 0, "k", "m")</f>
        <v>m</v>
      </c>
    </row>
    <row r="85" spans="1:4" x14ac:dyDescent="0.35">
      <c r="A85" s="1" t="s">
        <v>716</v>
      </c>
      <c r="B85" s="1" t="s">
        <v>138</v>
      </c>
      <c r="C85" s="1" t="s">
        <v>139</v>
      </c>
      <c r="D85" s="1" t="str">
        <f>IF(MOD(MID(pesele__2[[#This Row],[PESEL]], 10, 1), 2) = 0, "k", "m")</f>
        <v>m</v>
      </c>
    </row>
    <row r="86" spans="1:4" x14ac:dyDescent="0.35">
      <c r="A86" s="1" t="s">
        <v>717</v>
      </c>
      <c r="B86" s="1" t="s">
        <v>140</v>
      </c>
      <c r="C86" s="1" t="s">
        <v>141</v>
      </c>
      <c r="D86" s="1" t="str">
        <f>IF(MOD(MID(pesele__2[[#This Row],[PESEL]], 10, 1), 2) = 0, "k", "m")</f>
        <v>k</v>
      </c>
    </row>
    <row r="87" spans="1:4" x14ac:dyDescent="0.35">
      <c r="A87" s="1" t="s">
        <v>718</v>
      </c>
      <c r="B87" s="1" t="s">
        <v>142</v>
      </c>
      <c r="C87" s="1" t="s">
        <v>10</v>
      </c>
      <c r="D87" s="1" t="str">
        <f>IF(MOD(MID(pesele__2[[#This Row],[PESEL]], 10, 1), 2) = 0, "k", "m")</f>
        <v>m</v>
      </c>
    </row>
    <row r="88" spans="1:4" x14ac:dyDescent="0.35">
      <c r="A88" s="1" t="s">
        <v>719</v>
      </c>
      <c r="B88" s="1" t="s">
        <v>79</v>
      </c>
      <c r="C88" s="1" t="s">
        <v>143</v>
      </c>
      <c r="D88" s="1" t="str">
        <f>IF(MOD(MID(pesele__2[[#This Row],[PESEL]], 10, 1), 2) = 0, "k", "m")</f>
        <v>m</v>
      </c>
    </row>
    <row r="89" spans="1:4" x14ac:dyDescent="0.35">
      <c r="A89" s="1" t="s">
        <v>720</v>
      </c>
      <c r="B89" s="1" t="s">
        <v>144</v>
      </c>
      <c r="C89" s="1" t="s">
        <v>145</v>
      </c>
      <c r="D89" s="1" t="str">
        <f>IF(MOD(MID(pesele__2[[#This Row],[PESEL]], 10, 1), 2) = 0, "k", "m")</f>
        <v>k</v>
      </c>
    </row>
    <row r="90" spans="1:4" x14ac:dyDescent="0.35">
      <c r="A90" s="1" t="s">
        <v>721</v>
      </c>
      <c r="B90" s="1" t="s">
        <v>146</v>
      </c>
      <c r="C90" s="1" t="s">
        <v>4</v>
      </c>
      <c r="D90" s="1" t="str">
        <f>IF(MOD(MID(pesele__2[[#This Row],[PESEL]], 10, 1), 2) = 0, "k", "m")</f>
        <v>m</v>
      </c>
    </row>
    <row r="91" spans="1:4" x14ac:dyDescent="0.35">
      <c r="A91" s="1" t="s">
        <v>722</v>
      </c>
      <c r="B91" s="1" t="s">
        <v>147</v>
      </c>
      <c r="C91" s="1" t="s">
        <v>148</v>
      </c>
      <c r="D91" s="1" t="str">
        <f>IF(MOD(MID(pesele__2[[#This Row],[PESEL]], 10, 1), 2) = 0, "k", "m")</f>
        <v>m</v>
      </c>
    </row>
    <row r="92" spans="1:4" x14ac:dyDescent="0.35">
      <c r="A92" s="1" t="s">
        <v>723</v>
      </c>
      <c r="B92" s="1" t="s">
        <v>149</v>
      </c>
      <c r="C92" s="1" t="s">
        <v>150</v>
      </c>
      <c r="D92" s="1" t="str">
        <f>IF(MOD(MID(pesele__2[[#This Row],[PESEL]], 10, 1), 2) = 0, "k", "m")</f>
        <v>k</v>
      </c>
    </row>
    <row r="93" spans="1:4" x14ac:dyDescent="0.35">
      <c r="A93" s="1" t="s">
        <v>724</v>
      </c>
      <c r="B93" s="1" t="s">
        <v>151</v>
      </c>
      <c r="C93" s="1" t="s">
        <v>145</v>
      </c>
      <c r="D93" s="1" t="str">
        <f>IF(MOD(MID(pesele__2[[#This Row],[PESEL]], 10, 1), 2) = 0, "k", "m")</f>
        <v>k</v>
      </c>
    </row>
    <row r="94" spans="1:4" x14ac:dyDescent="0.35">
      <c r="A94" s="1" t="s">
        <v>725</v>
      </c>
      <c r="B94" s="1" t="s">
        <v>152</v>
      </c>
      <c r="C94" s="1" t="s">
        <v>153</v>
      </c>
      <c r="D94" s="1" t="str">
        <f>IF(MOD(MID(pesele__2[[#This Row],[PESEL]], 10, 1), 2) = 0, "k", "m")</f>
        <v>m</v>
      </c>
    </row>
    <row r="95" spans="1:4" x14ac:dyDescent="0.35">
      <c r="A95" s="1" t="s">
        <v>726</v>
      </c>
      <c r="B95" s="1" t="s">
        <v>154</v>
      </c>
      <c r="C95" s="1" t="s">
        <v>155</v>
      </c>
      <c r="D95" s="1" t="str">
        <f>IF(MOD(MID(pesele__2[[#This Row],[PESEL]], 10, 1), 2) = 0, "k", "m")</f>
        <v>k</v>
      </c>
    </row>
    <row r="96" spans="1:4" x14ac:dyDescent="0.35">
      <c r="A96" s="1" t="s">
        <v>727</v>
      </c>
      <c r="B96" s="1" t="s">
        <v>156</v>
      </c>
      <c r="C96" s="1" t="s">
        <v>157</v>
      </c>
      <c r="D96" s="1" t="str">
        <f>IF(MOD(MID(pesele__2[[#This Row],[PESEL]], 10, 1), 2) = 0, "k", "m")</f>
        <v>m</v>
      </c>
    </row>
    <row r="97" spans="1:4" x14ac:dyDescent="0.35">
      <c r="A97" s="1" t="s">
        <v>728</v>
      </c>
      <c r="B97" s="1" t="s">
        <v>158</v>
      </c>
      <c r="C97" s="1" t="s">
        <v>4</v>
      </c>
      <c r="D97" s="1" t="str">
        <f>IF(MOD(MID(pesele__2[[#This Row],[PESEL]], 10, 1), 2) = 0, "k", "m")</f>
        <v>m</v>
      </c>
    </row>
    <row r="98" spans="1:4" x14ac:dyDescent="0.35">
      <c r="A98" s="1" t="s">
        <v>729</v>
      </c>
      <c r="B98" s="1" t="s">
        <v>159</v>
      </c>
      <c r="C98" s="1" t="s">
        <v>160</v>
      </c>
      <c r="D98" s="1" t="str">
        <f>IF(MOD(MID(pesele__2[[#This Row],[PESEL]], 10, 1), 2) = 0, "k", "m")</f>
        <v>m</v>
      </c>
    </row>
    <row r="99" spans="1:4" x14ac:dyDescent="0.35">
      <c r="A99" s="1" t="s">
        <v>730</v>
      </c>
      <c r="B99" s="1" t="s">
        <v>161</v>
      </c>
      <c r="C99" s="1" t="s">
        <v>162</v>
      </c>
      <c r="D99" s="1" t="str">
        <f>IF(MOD(MID(pesele__2[[#This Row],[PESEL]], 10, 1), 2) = 0, "k", "m")</f>
        <v>m</v>
      </c>
    </row>
    <row r="100" spans="1:4" x14ac:dyDescent="0.35">
      <c r="A100" s="1" t="s">
        <v>731</v>
      </c>
      <c r="B100" s="1" t="s">
        <v>163</v>
      </c>
      <c r="C100" s="1" t="s">
        <v>164</v>
      </c>
      <c r="D100" s="1" t="str">
        <f>IF(MOD(MID(pesele__2[[#This Row],[PESEL]], 10, 1), 2) = 0, "k", "m")</f>
        <v>k</v>
      </c>
    </row>
    <row r="101" spans="1:4" x14ac:dyDescent="0.35">
      <c r="A101" s="1" t="s">
        <v>732</v>
      </c>
      <c r="B101" s="1" t="s">
        <v>165</v>
      </c>
      <c r="C101" s="1" t="s">
        <v>166</v>
      </c>
      <c r="D101" s="1" t="str">
        <f>IF(MOD(MID(pesele__2[[#This Row],[PESEL]], 10, 1), 2) = 0, "k", "m")</f>
        <v>k</v>
      </c>
    </row>
    <row r="102" spans="1:4" x14ac:dyDescent="0.35">
      <c r="A102" s="1" t="s">
        <v>733</v>
      </c>
      <c r="B102" s="1" t="s">
        <v>167</v>
      </c>
      <c r="C102" s="1" t="s">
        <v>168</v>
      </c>
      <c r="D102" s="1" t="str">
        <f>IF(MOD(MID(pesele__2[[#This Row],[PESEL]], 10, 1), 2) = 0, "k", "m")</f>
        <v>m</v>
      </c>
    </row>
    <row r="103" spans="1:4" x14ac:dyDescent="0.35">
      <c r="A103" s="1" t="s">
        <v>734</v>
      </c>
      <c r="B103" s="1" t="s">
        <v>169</v>
      </c>
      <c r="C103" s="1" t="s">
        <v>170</v>
      </c>
      <c r="D103" s="1" t="str">
        <f>IF(MOD(MID(pesele__2[[#This Row],[PESEL]], 10, 1), 2) = 0, "k", "m")</f>
        <v>k</v>
      </c>
    </row>
    <row r="104" spans="1:4" x14ac:dyDescent="0.35">
      <c r="A104" s="1" t="s">
        <v>735</v>
      </c>
      <c r="B104" s="1" t="s">
        <v>171</v>
      </c>
      <c r="C104" s="1" t="s">
        <v>172</v>
      </c>
      <c r="D104" s="1" t="str">
        <f>IF(MOD(MID(pesele__2[[#This Row],[PESEL]], 10, 1), 2) = 0, "k", "m")</f>
        <v>k</v>
      </c>
    </row>
    <row r="105" spans="1:4" x14ac:dyDescent="0.35">
      <c r="A105" s="1" t="s">
        <v>736</v>
      </c>
      <c r="B105" s="1" t="s">
        <v>173</v>
      </c>
      <c r="C105" s="1" t="s">
        <v>174</v>
      </c>
      <c r="D105" s="1" t="str">
        <f>IF(MOD(MID(pesele__2[[#This Row],[PESEL]], 10, 1), 2) = 0, "k", "m")</f>
        <v>m</v>
      </c>
    </row>
    <row r="106" spans="1:4" x14ac:dyDescent="0.35">
      <c r="A106" s="1" t="s">
        <v>737</v>
      </c>
      <c r="B106" s="1" t="s">
        <v>175</v>
      </c>
      <c r="C106" s="1" t="s">
        <v>176</v>
      </c>
      <c r="D106" s="1" t="str">
        <f>IF(MOD(MID(pesele__2[[#This Row],[PESEL]], 10, 1), 2) = 0, "k", "m")</f>
        <v>m</v>
      </c>
    </row>
    <row r="107" spans="1:4" x14ac:dyDescent="0.35">
      <c r="A107" s="1" t="s">
        <v>738</v>
      </c>
      <c r="B107" s="1" t="s">
        <v>177</v>
      </c>
      <c r="C107" s="1" t="s">
        <v>178</v>
      </c>
      <c r="D107" s="1" t="str">
        <f>IF(MOD(MID(pesele__2[[#This Row],[PESEL]], 10, 1), 2) = 0, "k", "m")</f>
        <v>k</v>
      </c>
    </row>
    <row r="108" spans="1:4" x14ac:dyDescent="0.35">
      <c r="A108" s="1" t="s">
        <v>739</v>
      </c>
      <c r="B108" s="1" t="s">
        <v>179</v>
      </c>
      <c r="C108" s="1" t="s">
        <v>180</v>
      </c>
      <c r="D108" s="1" t="str">
        <f>IF(MOD(MID(pesele__2[[#This Row],[PESEL]], 10, 1), 2) = 0, "k", "m")</f>
        <v>m</v>
      </c>
    </row>
    <row r="109" spans="1:4" x14ac:dyDescent="0.35">
      <c r="A109" s="1" t="s">
        <v>740</v>
      </c>
      <c r="B109" s="1" t="s">
        <v>181</v>
      </c>
      <c r="C109" s="1" t="s">
        <v>12</v>
      </c>
      <c r="D109" s="1" t="str">
        <f>IF(MOD(MID(pesele__2[[#This Row],[PESEL]], 10, 1), 2) = 0, "k", "m")</f>
        <v>m</v>
      </c>
    </row>
    <row r="110" spans="1:4" x14ac:dyDescent="0.35">
      <c r="A110" s="1" t="s">
        <v>741</v>
      </c>
      <c r="B110" s="1" t="s">
        <v>182</v>
      </c>
      <c r="C110" s="1" t="s">
        <v>183</v>
      </c>
      <c r="D110" s="1" t="str">
        <f>IF(MOD(MID(pesele__2[[#This Row],[PESEL]], 10, 1), 2) = 0, "k", "m")</f>
        <v>m</v>
      </c>
    </row>
    <row r="111" spans="1:4" x14ac:dyDescent="0.35">
      <c r="A111" s="1" t="s">
        <v>742</v>
      </c>
      <c r="B111" s="1" t="s">
        <v>184</v>
      </c>
      <c r="C111" s="1" t="s">
        <v>185</v>
      </c>
      <c r="D111" s="1" t="str">
        <f>IF(MOD(MID(pesele__2[[#This Row],[PESEL]], 10, 1), 2) = 0, "k", "m")</f>
        <v>k</v>
      </c>
    </row>
    <row r="112" spans="1:4" x14ac:dyDescent="0.35">
      <c r="A112" s="1" t="s">
        <v>743</v>
      </c>
      <c r="B112" s="1" t="s">
        <v>186</v>
      </c>
      <c r="C112" s="1" t="s">
        <v>187</v>
      </c>
      <c r="D112" s="1" t="str">
        <f>IF(MOD(MID(pesele__2[[#This Row],[PESEL]], 10, 1), 2) = 0, "k", "m")</f>
        <v>k</v>
      </c>
    </row>
    <row r="113" spans="1:4" x14ac:dyDescent="0.35">
      <c r="A113" s="1" t="s">
        <v>744</v>
      </c>
      <c r="B113" s="1" t="s">
        <v>188</v>
      </c>
      <c r="C113" s="1" t="s">
        <v>42</v>
      </c>
      <c r="D113" s="1" t="str">
        <f>IF(MOD(MID(pesele__2[[#This Row],[PESEL]], 10, 1), 2) = 0, "k", "m")</f>
        <v>m</v>
      </c>
    </row>
    <row r="114" spans="1:4" x14ac:dyDescent="0.35">
      <c r="A114" s="1" t="s">
        <v>745</v>
      </c>
      <c r="B114" s="1" t="s">
        <v>189</v>
      </c>
      <c r="C114" s="1" t="s">
        <v>51</v>
      </c>
      <c r="D114" s="1" t="str">
        <f>IF(MOD(MID(pesele__2[[#This Row],[PESEL]], 10, 1), 2) = 0, "k", "m")</f>
        <v>k</v>
      </c>
    </row>
    <row r="115" spans="1:4" x14ac:dyDescent="0.35">
      <c r="A115" s="1" t="s">
        <v>746</v>
      </c>
      <c r="B115" s="1" t="s">
        <v>190</v>
      </c>
      <c r="C115" s="1" t="s">
        <v>130</v>
      </c>
      <c r="D115" s="1" t="str">
        <f>IF(MOD(MID(pesele__2[[#This Row],[PESEL]], 10, 1), 2) = 0, "k", "m")</f>
        <v>m</v>
      </c>
    </row>
    <row r="116" spans="1:4" x14ac:dyDescent="0.35">
      <c r="A116" s="1" t="s">
        <v>747</v>
      </c>
      <c r="B116" s="1" t="s">
        <v>191</v>
      </c>
      <c r="C116" s="1" t="s">
        <v>60</v>
      </c>
      <c r="D116" s="1" t="str">
        <f>IF(MOD(MID(pesele__2[[#This Row],[PESEL]], 10, 1), 2) = 0, "k", "m")</f>
        <v>m</v>
      </c>
    </row>
    <row r="117" spans="1:4" x14ac:dyDescent="0.35">
      <c r="A117" s="1" t="s">
        <v>748</v>
      </c>
      <c r="B117" s="1" t="s">
        <v>192</v>
      </c>
      <c r="C117" s="1" t="s">
        <v>193</v>
      </c>
      <c r="D117" s="1" t="str">
        <f>IF(MOD(MID(pesele__2[[#This Row],[PESEL]], 10, 1), 2) = 0, "k", "m")</f>
        <v>k</v>
      </c>
    </row>
    <row r="118" spans="1:4" x14ac:dyDescent="0.35">
      <c r="A118" s="1" t="s">
        <v>749</v>
      </c>
      <c r="B118" s="1" t="s">
        <v>194</v>
      </c>
      <c r="C118" s="1" t="s">
        <v>42</v>
      </c>
      <c r="D118" s="1" t="str">
        <f>IF(MOD(MID(pesele__2[[#This Row],[PESEL]], 10, 1), 2) = 0, "k", "m")</f>
        <v>m</v>
      </c>
    </row>
    <row r="119" spans="1:4" x14ac:dyDescent="0.35">
      <c r="A119" s="1" t="s">
        <v>750</v>
      </c>
      <c r="B119" s="1" t="s">
        <v>195</v>
      </c>
      <c r="C119" s="1" t="s">
        <v>78</v>
      </c>
      <c r="D119" s="1" t="str">
        <f>IF(MOD(MID(pesele__2[[#This Row],[PESEL]], 10, 1), 2) = 0, "k", "m")</f>
        <v>m</v>
      </c>
    </row>
    <row r="120" spans="1:4" x14ac:dyDescent="0.35">
      <c r="A120" s="1" t="s">
        <v>751</v>
      </c>
      <c r="B120" s="1" t="s">
        <v>196</v>
      </c>
      <c r="C120" s="1" t="s">
        <v>42</v>
      </c>
      <c r="D120" s="1" t="str">
        <f>IF(MOD(MID(pesele__2[[#This Row],[PESEL]], 10, 1), 2) = 0, "k", "m")</f>
        <v>m</v>
      </c>
    </row>
    <row r="121" spans="1:4" x14ac:dyDescent="0.35">
      <c r="A121" s="1" t="s">
        <v>752</v>
      </c>
      <c r="B121" s="1" t="s">
        <v>197</v>
      </c>
      <c r="C121" s="1" t="s">
        <v>198</v>
      </c>
      <c r="D121" s="1" t="str">
        <f>IF(MOD(MID(pesele__2[[#This Row],[PESEL]], 10, 1), 2) = 0, "k", "m")</f>
        <v>k</v>
      </c>
    </row>
    <row r="122" spans="1:4" x14ac:dyDescent="0.35">
      <c r="A122" s="1" t="s">
        <v>753</v>
      </c>
      <c r="B122" s="1" t="s">
        <v>199</v>
      </c>
      <c r="C122" s="1" t="s">
        <v>162</v>
      </c>
      <c r="D122" s="1" t="str">
        <f>IF(MOD(MID(pesele__2[[#This Row],[PESEL]], 10, 1), 2) = 0, "k", "m")</f>
        <v>m</v>
      </c>
    </row>
    <row r="123" spans="1:4" x14ac:dyDescent="0.35">
      <c r="A123" s="1" t="s">
        <v>754</v>
      </c>
      <c r="B123" s="1" t="s">
        <v>200</v>
      </c>
      <c r="C123" s="1" t="s">
        <v>201</v>
      </c>
      <c r="D123" s="1" t="str">
        <f>IF(MOD(MID(pesele__2[[#This Row],[PESEL]], 10, 1), 2) = 0, "k", "m")</f>
        <v>k</v>
      </c>
    </row>
    <row r="124" spans="1:4" x14ac:dyDescent="0.35">
      <c r="A124" s="1" t="s">
        <v>755</v>
      </c>
      <c r="B124" s="1" t="s">
        <v>202</v>
      </c>
      <c r="C124" s="1" t="s">
        <v>84</v>
      </c>
      <c r="D124" s="1" t="str">
        <f>IF(MOD(MID(pesele__2[[#This Row],[PESEL]], 10, 1), 2) = 0, "k", "m")</f>
        <v>k</v>
      </c>
    </row>
    <row r="125" spans="1:4" x14ac:dyDescent="0.35">
      <c r="A125" s="1" t="s">
        <v>756</v>
      </c>
      <c r="B125" s="1" t="s">
        <v>203</v>
      </c>
      <c r="C125" s="1" t="s">
        <v>112</v>
      </c>
      <c r="D125" s="1" t="str">
        <f>IF(MOD(MID(pesele__2[[#This Row],[PESEL]], 10, 1), 2) = 0, "k", "m")</f>
        <v>k</v>
      </c>
    </row>
    <row r="126" spans="1:4" x14ac:dyDescent="0.35">
      <c r="A126" s="1" t="s">
        <v>757</v>
      </c>
      <c r="B126" s="1" t="s">
        <v>204</v>
      </c>
      <c r="C126" s="1" t="s">
        <v>205</v>
      </c>
      <c r="D126" s="1" t="str">
        <f>IF(MOD(MID(pesele__2[[#This Row],[PESEL]], 10, 1), 2) = 0, "k", "m")</f>
        <v>k</v>
      </c>
    </row>
    <row r="127" spans="1:4" x14ac:dyDescent="0.35">
      <c r="A127" s="1" t="s">
        <v>758</v>
      </c>
      <c r="B127" s="1" t="s">
        <v>206</v>
      </c>
      <c r="C127" s="1" t="s">
        <v>126</v>
      </c>
      <c r="D127" s="1" t="str">
        <f>IF(MOD(MID(pesele__2[[#This Row],[PESEL]], 10, 1), 2) = 0, "k", "m")</f>
        <v>m</v>
      </c>
    </row>
    <row r="128" spans="1:4" x14ac:dyDescent="0.35">
      <c r="A128" s="1" t="s">
        <v>759</v>
      </c>
      <c r="B128" s="1" t="s">
        <v>207</v>
      </c>
      <c r="C128" s="1" t="s">
        <v>208</v>
      </c>
      <c r="D128" s="1" t="str">
        <f>IF(MOD(MID(pesele__2[[#This Row],[PESEL]], 10, 1), 2) = 0, "k", "m")</f>
        <v>k</v>
      </c>
    </row>
    <row r="129" spans="1:4" x14ac:dyDescent="0.35">
      <c r="A129" s="1" t="s">
        <v>760</v>
      </c>
      <c r="B129" s="1" t="s">
        <v>209</v>
      </c>
      <c r="C129" s="1" t="s">
        <v>12</v>
      </c>
      <c r="D129" s="1" t="str">
        <f>IF(MOD(MID(pesele__2[[#This Row],[PESEL]], 10, 1), 2) = 0, "k", "m")</f>
        <v>m</v>
      </c>
    </row>
    <row r="130" spans="1:4" x14ac:dyDescent="0.35">
      <c r="A130" s="1" t="s">
        <v>761</v>
      </c>
      <c r="B130" s="1" t="s">
        <v>210</v>
      </c>
      <c r="C130" s="1" t="s">
        <v>211</v>
      </c>
      <c r="D130" s="1" t="str">
        <f>IF(MOD(MID(pesele__2[[#This Row],[PESEL]], 10, 1), 2) = 0, "k", "m")</f>
        <v>k</v>
      </c>
    </row>
    <row r="131" spans="1:4" x14ac:dyDescent="0.35">
      <c r="A131" s="1" t="s">
        <v>762</v>
      </c>
      <c r="B131" s="1" t="s">
        <v>212</v>
      </c>
      <c r="C131" s="1" t="s">
        <v>70</v>
      </c>
      <c r="D131" s="1" t="str">
        <f>IF(MOD(MID(pesele__2[[#This Row],[PESEL]], 10, 1), 2) = 0, "k", "m")</f>
        <v>m</v>
      </c>
    </row>
    <row r="132" spans="1:4" x14ac:dyDescent="0.35">
      <c r="A132" s="1" t="s">
        <v>763</v>
      </c>
      <c r="B132" s="1" t="s">
        <v>213</v>
      </c>
      <c r="C132" s="1" t="s">
        <v>214</v>
      </c>
      <c r="D132" s="1" t="str">
        <f>IF(MOD(MID(pesele__2[[#This Row],[PESEL]], 10, 1), 2) = 0, "k", "m")</f>
        <v>k</v>
      </c>
    </row>
    <row r="133" spans="1:4" x14ac:dyDescent="0.35">
      <c r="A133" s="1" t="s">
        <v>764</v>
      </c>
      <c r="B133" s="1" t="s">
        <v>215</v>
      </c>
      <c r="C133" s="1" t="s">
        <v>216</v>
      </c>
      <c r="D133" s="1" t="str">
        <f>IF(MOD(MID(pesele__2[[#This Row],[PESEL]], 10, 1), 2) = 0, "k", "m")</f>
        <v>k</v>
      </c>
    </row>
    <row r="134" spans="1:4" x14ac:dyDescent="0.35">
      <c r="A134" s="1" t="s">
        <v>765</v>
      </c>
      <c r="B134" s="1" t="s">
        <v>217</v>
      </c>
      <c r="C134" s="1" t="s">
        <v>218</v>
      </c>
      <c r="D134" s="1" t="str">
        <f>IF(MOD(MID(pesele__2[[#This Row],[PESEL]], 10, 1), 2) = 0, "k", "m")</f>
        <v>k</v>
      </c>
    </row>
    <row r="135" spans="1:4" x14ac:dyDescent="0.35">
      <c r="A135" s="1" t="s">
        <v>766</v>
      </c>
      <c r="B135" s="1" t="s">
        <v>219</v>
      </c>
      <c r="C135" s="1" t="s">
        <v>58</v>
      </c>
      <c r="D135" s="1" t="str">
        <f>IF(MOD(MID(pesele__2[[#This Row],[PESEL]], 10, 1), 2) = 0, "k", "m")</f>
        <v>k</v>
      </c>
    </row>
    <row r="136" spans="1:4" x14ac:dyDescent="0.35">
      <c r="A136" s="1" t="s">
        <v>767</v>
      </c>
      <c r="B136" s="1" t="s">
        <v>220</v>
      </c>
      <c r="C136" s="1" t="s">
        <v>221</v>
      </c>
      <c r="D136" s="1" t="str">
        <f>IF(MOD(MID(pesele__2[[#This Row],[PESEL]], 10, 1), 2) = 0, "k", "m")</f>
        <v>m</v>
      </c>
    </row>
    <row r="137" spans="1:4" x14ac:dyDescent="0.35">
      <c r="A137" s="1" t="s">
        <v>768</v>
      </c>
      <c r="B137" s="1" t="s">
        <v>222</v>
      </c>
      <c r="C137" s="1" t="s">
        <v>223</v>
      </c>
      <c r="D137" s="1" t="str">
        <f>IF(MOD(MID(pesele__2[[#This Row],[PESEL]], 10, 1), 2) = 0, "k", "m")</f>
        <v>k</v>
      </c>
    </row>
    <row r="138" spans="1:4" x14ac:dyDescent="0.35">
      <c r="A138" s="1" t="s">
        <v>769</v>
      </c>
      <c r="B138" s="1" t="s">
        <v>224</v>
      </c>
      <c r="C138" s="1" t="s">
        <v>214</v>
      </c>
      <c r="D138" s="1" t="str">
        <f>IF(MOD(MID(pesele__2[[#This Row],[PESEL]], 10, 1), 2) = 0, "k", "m")</f>
        <v>k</v>
      </c>
    </row>
    <row r="139" spans="1:4" x14ac:dyDescent="0.35">
      <c r="A139" s="1" t="s">
        <v>770</v>
      </c>
      <c r="B139" s="1" t="s">
        <v>225</v>
      </c>
      <c r="C139" s="1" t="s">
        <v>121</v>
      </c>
      <c r="D139" s="1" t="str">
        <f>IF(MOD(MID(pesele__2[[#This Row],[PESEL]], 10, 1), 2) = 0, "k", "m")</f>
        <v>k</v>
      </c>
    </row>
    <row r="140" spans="1:4" x14ac:dyDescent="0.35">
      <c r="A140" s="1" t="s">
        <v>771</v>
      </c>
      <c r="B140" s="1" t="s">
        <v>226</v>
      </c>
      <c r="C140" s="1" t="s">
        <v>193</v>
      </c>
      <c r="D140" s="1" t="str">
        <f>IF(MOD(MID(pesele__2[[#This Row],[PESEL]], 10, 1), 2) = 0, "k", "m")</f>
        <v>k</v>
      </c>
    </row>
    <row r="141" spans="1:4" x14ac:dyDescent="0.35">
      <c r="A141" s="1" t="s">
        <v>772</v>
      </c>
      <c r="B141" s="1" t="s">
        <v>227</v>
      </c>
      <c r="C141" s="1" t="s">
        <v>70</v>
      </c>
      <c r="D141" s="1" t="str">
        <f>IF(MOD(MID(pesele__2[[#This Row],[PESEL]], 10, 1), 2) = 0, "k", "m")</f>
        <v>m</v>
      </c>
    </row>
    <row r="142" spans="1:4" x14ac:dyDescent="0.35">
      <c r="A142" s="1" t="s">
        <v>773</v>
      </c>
      <c r="B142" s="1" t="s">
        <v>228</v>
      </c>
      <c r="C142" s="1" t="s">
        <v>117</v>
      </c>
      <c r="D142" s="1" t="str">
        <f>IF(MOD(MID(pesele__2[[#This Row],[PESEL]], 10, 1), 2) = 0, "k", "m")</f>
        <v>k</v>
      </c>
    </row>
    <row r="143" spans="1:4" x14ac:dyDescent="0.35">
      <c r="A143" s="1" t="s">
        <v>774</v>
      </c>
      <c r="B143" s="1" t="s">
        <v>228</v>
      </c>
      <c r="C143" s="1" t="s">
        <v>229</v>
      </c>
      <c r="D143" s="1" t="str">
        <f>IF(MOD(MID(pesele__2[[#This Row],[PESEL]], 10, 1), 2) = 0, "k", "m")</f>
        <v>k</v>
      </c>
    </row>
    <row r="144" spans="1:4" x14ac:dyDescent="0.35">
      <c r="A144" s="1" t="s">
        <v>775</v>
      </c>
      <c r="B144" s="1" t="s">
        <v>230</v>
      </c>
      <c r="C144" s="1" t="s">
        <v>104</v>
      </c>
      <c r="D144" s="1" t="str">
        <f>IF(MOD(MID(pesele__2[[#This Row],[PESEL]], 10, 1), 2) = 0, "k", "m")</f>
        <v>m</v>
      </c>
    </row>
    <row r="145" spans="1:4" x14ac:dyDescent="0.35">
      <c r="A145" s="1" t="s">
        <v>776</v>
      </c>
      <c r="B145" s="1" t="s">
        <v>231</v>
      </c>
      <c r="C145" s="1" t="s">
        <v>232</v>
      </c>
      <c r="D145" s="1" t="str">
        <f>IF(MOD(MID(pesele__2[[#This Row],[PESEL]], 10, 1), 2) = 0, "k", "m")</f>
        <v>m</v>
      </c>
    </row>
    <row r="146" spans="1:4" x14ac:dyDescent="0.35">
      <c r="A146" s="1" t="s">
        <v>777</v>
      </c>
      <c r="B146" s="1" t="s">
        <v>233</v>
      </c>
      <c r="C146" s="1" t="s">
        <v>234</v>
      </c>
      <c r="D146" s="1" t="str">
        <f>IF(MOD(MID(pesele__2[[#This Row],[PESEL]], 10, 1), 2) = 0, "k", "m")</f>
        <v>m</v>
      </c>
    </row>
    <row r="147" spans="1:4" x14ac:dyDescent="0.35">
      <c r="A147" s="1" t="s">
        <v>778</v>
      </c>
      <c r="B147" s="1" t="s">
        <v>235</v>
      </c>
      <c r="C147" s="1" t="s">
        <v>236</v>
      </c>
      <c r="D147" s="1" t="str">
        <f>IF(MOD(MID(pesele__2[[#This Row],[PESEL]], 10, 1), 2) = 0, "k", "m")</f>
        <v>k</v>
      </c>
    </row>
    <row r="148" spans="1:4" x14ac:dyDescent="0.35">
      <c r="A148" s="1" t="s">
        <v>779</v>
      </c>
      <c r="B148" s="1" t="s">
        <v>237</v>
      </c>
      <c r="C148" s="1" t="s">
        <v>44</v>
      </c>
      <c r="D148" s="1" t="str">
        <f>IF(MOD(MID(pesele__2[[#This Row],[PESEL]], 10, 1), 2) = 0, "k", "m")</f>
        <v>k</v>
      </c>
    </row>
    <row r="149" spans="1:4" x14ac:dyDescent="0.35">
      <c r="A149" s="1" t="s">
        <v>780</v>
      </c>
      <c r="B149" s="1" t="s">
        <v>238</v>
      </c>
      <c r="C149" s="1" t="s">
        <v>134</v>
      </c>
      <c r="D149" s="1" t="str">
        <f>IF(MOD(MID(pesele__2[[#This Row],[PESEL]], 10, 1), 2) = 0, "k", "m")</f>
        <v>k</v>
      </c>
    </row>
    <row r="150" spans="1:4" x14ac:dyDescent="0.35">
      <c r="A150" s="1" t="s">
        <v>781</v>
      </c>
      <c r="B150" s="1" t="s">
        <v>239</v>
      </c>
      <c r="C150" s="1" t="s">
        <v>150</v>
      </c>
      <c r="D150" s="1" t="str">
        <f>IF(MOD(MID(pesele__2[[#This Row],[PESEL]], 10, 1), 2) = 0, "k", "m")</f>
        <v>k</v>
      </c>
    </row>
    <row r="151" spans="1:4" x14ac:dyDescent="0.35">
      <c r="A151" s="1" t="s">
        <v>782</v>
      </c>
      <c r="B151" s="1" t="s">
        <v>240</v>
      </c>
      <c r="C151" s="1" t="s">
        <v>218</v>
      </c>
      <c r="D151" s="1" t="str">
        <f>IF(MOD(MID(pesele__2[[#This Row],[PESEL]], 10, 1), 2) = 0, "k", "m")</f>
        <v>k</v>
      </c>
    </row>
    <row r="152" spans="1:4" x14ac:dyDescent="0.35">
      <c r="A152" s="1" t="s">
        <v>783</v>
      </c>
      <c r="B152" s="1" t="s">
        <v>241</v>
      </c>
      <c r="C152" s="1" t="s">
        <v>242</v>
      </c>
      <c r="D152" s="1" t="str">
        <f>IF(MOD(MID(pesele__2[[#This Row],[PESEL]], 10, 1), 2) = 0, "k", "m")</f>
        <v>k</v>
      </c>
    </row>
    <row r="153" spans="1:4" x14ac:dyDescent="0.35">
      <c r="A153" s="1" t="s">
        <v>784</v>
      </c>
      <c r="B153" s="1" t="s">
        <v>241</v>
      </c>
      <c r="C153" s="1" t="s">
        <v>243</v>
      </c>
      <c r="D153" s="1" t="str">
        <f>IF(MOD(MID(pesele__2[[#This Row],[PESEL]], 10, 1), 2) = 0, "k", "m")</f>
        <v>k</v>
      </c>
    </row>
    <row r="154" spans="1:4" x14ac:dyDescent="0.35">
      <c r="A154" s="1" t="s">
        <v>785</v>
      </c>
      <c r="B154" s="1" t="s">
        <v>244</v>
      </c>
      <c r="C154" s="1" t="s">
        <v>242</v>
      </c>
      <c r="D154" s="1" t="str">
        <f>IF(MOD(MID(pesele__2[[#This Row],[PESEL]], 10, 1), 2) = 0, "k", "m")</f>
        <v>k</v>
      </c>
    </row>
    <row r="155" spans="1:4" x14ac:dyDescent="0.35">
      <c r="A155" s="1" t="s">
        <v>786</v>
      </c>
      <c r="B155" s="1" t="s">
        <v>245</v>
      </c>
      <c r="C155" s="1" t="s">
        <v>246</v>
      </c>
      <c r="D155" s="1" t="str">
        <f>IF(MOD(MID(pesele__2[[#This Row],[PESEL]], 10, 1), 2) = 0, "k", "m")</f>
        <v>k</v>
      </c>
    </row>
    <row r="156" spans="1:4" x14ac:dyDescent="0.35">
      <c r="A156" s="1" t="s">
        <v>787</v>
      </c>
      <c r="B156" s="1" t="s">
        <v>247</v>
      </c>
      <c r="C156" s="1" t="s">
        <v>211</v>
      </c>
      <c r="D156" s="1" t="str">
        <f>IF(MOD(MID(pesele__2[[#This Row],[PESEL]], 10, 1), 2) = 0, "k", "m")</f>
        <v>k</v>
      </c>
    </row>
    <row r="157" spans="1:4" x14ac:dyDescent="0.35">
      <c r="A157" s="1" t="s">
        <v>788</v>
      </c>
      <c r="B157" s="1" t="s">
        <v>151</v>
      </c>
      <c r="C157" s="1" t="s">
        <v>248</v>
      </c>
      <c r="D157" s="1" t="str">
        <f>IF(MOD(MID(pesele__2[[#This Row],[PESEL]], 10, 1), 2) = 0, "k", "m")</f>
        <v>k</v>
      </c>
    </row>
    <row r="158" spans="1:4" x14ac:dyDescent="0.35">
      <c r="A158" s="1" t="s">
        <v>789</v>
      </c>
      <c r="B158" s="1" t="s">
        <v>249</v>
      </c>
      <c r="C158" s="1" t="s">
        <v>51</v>
      </c>
      <c r="D158" s="1" t="str">
        <f>IF(MOD(MID(pesele__2[[#This Row],[PESEL]], 10, 1), 2) = 0, "k", "m")</f>
        <v>k</v>
      </c>
    </row>
    <row r="159" spans="1:4" x14ac:dyDescent="0.35">
      <c r="A159" s="1" t="s">
        <v>790</v>
      </c>
      <c r="B159" s="1" t="s">
        <v>250</v>
      </c>
      <c r="C159" s="1" t="s">
        <v>251</v>
      </c>
      <c r="D159" s="1" t="str">
        <f>IF(MOD(MID(pesele__2[[#This Row],[PESEL]], 10, 1), 2) = 0, "k", "m")</f>
        <v>k</v>
      </c>
    </row>
    <row r="160" spans="1:4" x14ac:dyDescent="0.35">
      <c r="A160" s="1" t="s">
        <v>791</v>
      </c>
      <c r="B160" s="1" t="s">
        <v>219</v>
      </c>
      <c r="C160" s="1" t="s">
        <v>229</v>
      </c>
      <c r="D160" s="1" t="str">
        <f>IF(MOD(MID(pesele__2[[#This Row],[PESEL]], 10, 1), 2) = 0, "k", "m")</f>
        <v>k</v>
      </c>
    </row>
    <row r="161" spans="1:4" x14ac:dyDescent="0.35">
      <c r="A161" s="1" t="s">
        <v>792</v>
      </c>
      <c r="B161" s="1" t="s">
        <v>252</v>
      </c>
      <c r="C161" s="1" t="s">
        <v>253</v>
      </c>
      <c r="D161" s="1" t="str">
        <f>IF(MOD(MID(pesele__2[[#This Row],[PESEL]], 10, 1), 2) = 0, "k", "m")</f>
        <v>k</v>
      </c>
    </row>
    <row r="162" spans="1:4" x14ac:dyDescent="0.35">
      <c r="A162" s="1" t="s">
        <v>793</v>
      </c>
      <c r="B162" s="1" t="s">
        <v>254</v>
      </c>
      <c r="C162" s="1" t="s">
        <v>255</v>
      </c>
      <c r="D162" s="1" t="str">
        <f>IF(MOD(MID(pesele__2[[#This Row],[PESEL]], 10, 1), 2) = 0, "k", "m")</f>
        <v>k</v>
      </c>
    </row>
    <row r="163" spans="1:4" x14ac:dyDescent="0.35">
      <c r="A163" s="1" t="s">
        <v>794</v>
      </c>
      <c r="B163" s="1" t="s">
        <v>256</v>
      </c>
      <c r="C163" s="1" t="s">
        <v>257</v>
      </c>
      <c r="D163" s="1" t="str">
        <f>IF(MOD(MID(pesele__2[[#This Row],[PESEL]], 10, 1), 2) = 0, "k", "m")</f>
        <v>k</v>
      </c>
    </row>
    <row r="164" spans="1:4" x14ac:dyDescent="0.35">
      <c r="A164" s="1" t="s">
        <v>795</v>
      </c>
      <c r="B164" s="1" t="s">
        <v>258</v>
      </c>
      <c r="C164" s="1" t="s">
        <v>185</v>
      </c>
      <c r="D164" s="1" t="str">
        <f>IF(MOD(MID(pesele__2[[#This Row],[PESEL]], 10, 1), 2) = 0, "k", "m")</f>
        <v>k</v>
      </c>
    </row>
    <row r="165" spans="1:4" x14ac:dyDescent="0.35">
      <c r="A165" s="1" t="s">
        <v>796</v>
      </c>
      <c r="B165" s="1" t="s">
        <v>259</v>
      </c>
      <c r="C165" s="1" t="s">
        <v>185</v>
      </c>
      <c r="D165" s="1" t="str">
        <f>IF(MOD(MID(pesele__2[[#This Row],[PESEL]], 10, 1), 2) = 0, "k", "m")</f>
        <v>k</v>
      </c>
    </row>
    <row r="166" spans="1:4" x14ac:dyDescent="0.35">
      <c r="A166" s="1" t="s">
        <v>797</v>
      </c>
      <c r="B166" s="1" t="s">
        <v>260</v>
      </c>
      <c r="C166" s="1" t="s">
        <v>229</v>
      </c>
      <c r="D166" s="1" t="str">
        <f>IF(MOD(MID(pesele__2[[#This Row],[PESEL]], 10, 1), 2) = 0, "k", "m")</f>
        <v>k</v>
      </c>
    </row>
    <row r="167" spans="1:4" x14ac:dyDescent="0.35">
      <c r="A167" s="1" t="s">
        <v>798</v>
      </c>
      <c r="B167" s="1" t="s">
        <v>261</v>
      </c>
      <c r="C167" s="1" t="s">
        <v>262</v>
      </c>
      <c r="D167" s="1" t="str">
        <f>IF(MOD(MID(pesele__2[[#This Row],[PESEL]], 10, 1), 2) = 0, "k", "m")</f>
        <v>k</v>
      </c>
    </row>
    <row r="168" spans="1:4" x14ac:dyDescent="0.35">
      <c r="A168" s="1" t="s">
        <v>799</v>
      </c>
      <c r="B168" s="1" t="s">
        <v>263</v>
      </c>
      <c r="C168" s="1" t="s">
        <v>257</v>
      </c>
      <c r="D168" s="1" t="str">
        <f>IF(MOD(MID(pesele__2[[#This Row],[PESEL]], 10, 1), 2) = 0, "k", "m")</f>
        <v>k</v>
      </c>
    </row>
    <row r="169" spans="1:4" x14ac:dyDescent="0.35">
      <c r="A169" s="1" t="s">
        <v>800</v>
      </c>
      <c r="B169" s="1" t="s">
        <v>264</v>
      </c>
      <c r="C169" s="1" t="s">
        <v>257</v>
      </c>
      <c r="D169" s="1" t="str">
        <f>IF(MOD(MID(pesele__2[[#This Row],[PESEL]], 10, 1), 2) = 0, "k", "m")</f>
        <v>k</v>
      </c>
    </row>
    <row r="170" spans="1:4" x14ac:dyDescent="0.35">
      <c r="A170" s="1" t="s">
        <v>801</v>
      </c>
      <c r="B170" s="1" t="s">
        <v>265</v>
      </c>
      <c r="C170" s="1" t="s">
        <v>93</v>
      </c>
      <c r="D170" s="1" t="str">
        <f>IF(MOD(MID(pesele__2[[#This Row],[PESEL]], 10, 1), 2) = 0, "k", "m")</f>
        <v>k</v>
      </c>
    </row>
    <row r="171" spans="1:4" x14ac:dyDescent="0.35">
      <c r="A171" s="1" t="s">
        <v>802</v>
      </c>
      <c r="B171" s="1" t="s">
        <v>266</v>
      </c>
      <c r="C171" s="1" t="s">
        <v>267</v>
      </c>
      <c r="D171" s="1" t="str">
        <f>IF(MOD(MID(pesele__2[[#This Row],[PESEL]], 10, 1), 2) = 0, "k", "m")</f>
        <v>k</v>
      </c>
    </row>
    <row r="172" spans="1:4" x14ac:dyDescent="0.35">
      <c r="A172" s="1" t="s">
        <v>803</v>
      </c>
      <c r="B172" s="1" t="s">
        <v>268</v>
      </c>
      <c r="C172" s="1" t="s">
        <v>251</v>
      </c>
      <c r="D172" s="1" t="str">
        <f>IF(MOD(MID(pesele__2[[#This Row],[PESEL]], 10, 1), 2) = 0, "k", "m")</f>
        <v>k</v>
      </c>
    </row>
    <row r="173" spans="1:4" x14ac:dyDescent="0.35">
      <c r="A173" s="1" t="s">
        <v>804</v>
      </c>
      <c r="B173" s="1" t="s">
        <v>269</v>
      </c>
      <c r="C173" s="1" t="s">
        <v>56</v>
      </c>
      <c r="D173" s="1" t="str">
        <f>IF(MOD(MID(pesele__2[[#This Row],[PESEL]], 10, 1), 2) = 0, "k", "m")</f>
        <v>k</v>
      </c>
    </row>
    <row r="174" spans="1:4" x14ac:dyDescent="0.35">
      <c r="A174" s="1" t="s">
        <v>805</v>
      </c>
      <c r="B174" s="1" t="s">
        <v>270</v>
      </c>
      <c r="C174" s="1" t="s">
        <v>257</v>
      </c>
      <c r="D174" s="1" t="str">
        <f>IF(MOD(MID(pesele__2[[#This Row],[PESEL]], 10, 1), 2) = 0, "k", "m")</f>
        <v>k</v>
      </c>
    </row>
    <row r="175" spans="1:4" x14ac:dyDescent="0.35">
      <c r="A175" s="1" t="s">
        <v>806</v>
      </c>
      <c r="B175" s="1" t="s">
        <v>271</v>
      </c>
      <c r="C175" s="1" t="s">
        <v>150</v>
      </c>
      <c r="D175" s="1" t="str">
        <f>IF(MOD(MID(pesele__2[[#This Row],[PESEL]], 10, 1), 2) = 0, "k", "m")</f>
        <v>k</v>
      </c>
    </row>
    <row r="176" spans="1:4" x14ac:dyDescent="0.35">
      <c r="A176" s="1" t="s">
        <v>807</v>
      </c>
      <c r="B176" s="1" t="s">
        <v>272</v>
      </c>
      <c r="C176" s="1" t="s">
        <v>273</v>
      </c>
      <c r="D176" s="1" t="str">
        <f>IF(MOD(MID(pesele__2[[#This Row],[PESEL]], 10, 1), 2) = 0, "k", "m")</f>
        <v>k</v>
      </c>
    </row>
    <row r="177" spans="1:4" x14ac:dyDescent="0.35">
      <c r="A177" s="1" t="s">
        <v>808</v>
      </c>
      <c r="B177" s="1" t="s">
        <v>274</v>
      </c>
      <c r="C177" s="1" t="s">
        <v>121</v>
      </c>
      <c r="D177" s="1" t="str">
        <f>IF(MOD(MID(pesele__2[[#This Row],[PESEL]], 10, 1), 2) = 0, "k", "m")</f>
        <v>k</v>
      </c>
    </row>
    <row r="178" spans="1:4" x14ac:dyDescent="0.35">
      <c r="A178" s="1" t="s">
        <v>809</v>
      </c>
      <c r="B178" s="1" t="s">
        <v>275</v>
      </c>
      <c r="C178" s="1" t="s">
        <v>58</v>
      </c>
      <c r="D178" s="1" t="str">
        <f>IF(MOD(MID(pesele__2[[#This Row],[PESEL]], 10, 1), 2) = 0, "k", "m")</f>
        <v>k</v>
      </c>
    </row>
    <row r="179" spans="1:4" x14ac:dyDescent="0.35">
      <c r="A179" s="1" t="s">
        <v>810</v>
      </c>
      <c r="B179" s="1" t="s">
        <v>276</v>
      </c>
      <c r="C179" s="1" t="s">
        <v>24</v>
      </c>
      <c r="D179" s="1" t="str">
        <f>IF(MOD(MID(pesele__2[[#This Row],[PESEL]], 10, 1), 2) = 0, "k", "m")</f>
        <v>m</v>
      </c>
    </row>
    <row r="180" spans="1:4" x14ac:dyDescent="0.35">
      <c r="A180" s="1" t="s">
        <v>811</v>
      </c>
      <c r="B180" s="1" t="s">
        <v>277</v>
      </c>
      <c r="C180" s="1" t="s">
        <v>278</v>
      </c>
      <c r="D180" s="1" t="str">
        <f>IF(MOD(MID(pesele__2[[#This Row],[PESEL]], 10, 1), 2) = 0, "k", "m")</f>
        <v>m</v>
      </c>
    </row>
    <row r="181" spans="1:4" x14ac:dyDescent="0.35">
      <c r="A181" s="1" t="s">
        <v>812</v>
      </c>
      <c r="B181" s="1" t="s">
        <v>279</v>
      </c>
      <c r="C181" s="1" t="s">
        <v>78</v>
      </c>
      <c r="D181" s="1" t="str">
        <f>IF(MOD(MID(pesele__2[[#This Row],[PESEL]], 10, 1), 2) = 0, "k", "m")</f>
        <v>m</v>
      </c>
    </row>
    <row r="182" spans="1:4" x14ac:dyDescent="0.35">
      <c r="A182" s="1" t="s">
        <v>813</v>
      </c>
      <c r="B182" s="1" t="s">
        <v>280</v>
      </c>
      <c r="C182" s="1" t="s">
        <v>104</v>
      </c>
      <c r="D182" s="1" t="str">
        <f>IF(MOD(MID(pesele__2[[#This Row],[PESEL]], 10, 1), 2) = 0, "k", "m")</f>
        <v>m</v>
      </c>
    </row>
    <row r="183" spans="1:4" x14ac:dyDescent="0.35">
      <c r="A183" s="1" t="s">
        <v>814</v>
      </c>
      <c r="B183" s="1" t="s">
        <v>281</v>
      </c>
      <c r="C183" s="1" t="s">
        <v>282</v>
      </c>
      <c r="D183" s="1" t="str">
        <f>IF(MOD(MID(pesele__2[[#This Row],[PESEL]], 10, 1), 2) = 0, "k", "m")</f>
        <v>m</v>
      </c>
    </row>
    <row r="184" spans="1:4" x14ac:dyDescent="0.35">
      <c r="A184" s="1" t="s">
        <v>815</v>
      </c>
      <c r="B184" s="1" t="s">
        <v>283</v>
      </c>
      <c r="C184" s="1" t="s">
        <v>104</v>
      </c>
      <c r="D184" s="1" t="str">
        <f>IF(MOD(MID(pesele__2[[#This Row],[PESEL]], 10, 1), 2) = 0, "k", "m")</f>
        <v>m</v>
      </c>
    </row>
    <row r="185" spans="1:4" x14ac:dyDescent="0.35">
      <c r="A185" s="1" t="s">
        <v>816</v>
      </c>
      <c r="B185" s="1" t="s">
        <v>284</v>
      </c>
      <c r="C185" s="1" t="s">
        <v>14</v>
      </c>
      <c r="D185" s="1" t="str">
        <f>IF(MOD(MID(pesele__2[[#This Row],[PESEL]], 10, 1), 2) = 0, "k", "m")</f>
        <v>m</v>
      </c>
    </row>
    <row r="186" spans="1:4" x14ac:dyDescent="0.35">
      <c r="A186" s="1" t="s">
        <v>817</v>
      </c>
      <c r="B186" s="1" t="s">
        <v>285</v>
      </c>
      <c r="C186" s="1" t="s">
        <v>104</v>
      </c>
      <c r="D186" s="1" t="str">
        <f>IF(MOD(MID(pesele__2[[#This Row],[PESEL]], 10, 1), 2) = 0, "k", "m")</f>
        <v>m</v>
      </c>
    </row>
    <row r="187" spans="1:4" x14ac:dyDescent="0.35">
      <c r="A187" s="1" t="s">
        <v>818</v>
      </c>
      <c r="B187" s="1" t="s">
        <v>286</v>
      </c>
      <c r="C187" s="1" t="s">
        <v>126</v>
      </c>
      <c r="D187" s="1" t="str">
        <f>IF(MOD(MID(pesele__2[[#This Row],[PESEL]], 10, 1), 2) = 0, "k", "m")</f>
        <v>m</v>
      </c>
    </row>
    <row r="188" spans="1:4" x14ac:dyDescent="0.35">
      <c r="A188" s="1" t="s">
        <v>819</v>
      </c>
      <c r="B188" s="1" t="s">
        <v>287</v>
      </c>
      <c r="C188" s="1" t="s">
        <v>288</v>
      </c>
      <c r="D188" s="1" t="str">
        <f>IF(MOD(MID(pesele__2[[#This Row],[PESEL]], 10, 1), 2) = 0, "k", "m")</f>
        <v>m</v>
      </c>
    </row>
    <row r="189" spans="1:4" x14ac:dyDescent="0.35">
      <c r="A189" s="1" t="s">
        <v>820</v>
      </c>
      <c r="B189" s="1" t="s">
        <v>289</v>
      </c>
      <c r="C189" s="1" t="s">
        <v>234</v>
      </c>
      <c r="D189" s="1" t="str">
        <f>IF(MOD(MID(pesele__2[[#This Row],[PESEL]], 10, 1), 2) = 0, "k", "m")</f>
        <v>m</v>
      </c>
    </row>
    <row r="190" spans="1:4" x14ac:dyDescent="0.35">
      <c r="A190" s="1" t="s">
        <v>821</v>
      </c>
      <c r="B190" s="1" t="s">
        <v>290</v>
      </c>
      <c r="C190" s="1" t="s">
        <v>291</v>
      </c>
      <c r="D190" s="1" t="str">
        <f>IF(MOD(MID(pesele__2[[#This Row],[PESEL]], 10, 1), 2) = 0, "k", "m")</f>
        <v>m</v>
      </c>
    </row>
    <row r="191" spans="1:4" x14ac:dyDescent="0.35">
      <c r="A191" s="1" t="s">
        <v>822</v>
      </c>
      <c r="B191" s="1" t="s">
        <v>292</v>
      </c>
      <c r="C191" s="1" t="s">
        <v>104</v>
      </c>
      <c r="D191" s="1" t="str">
        <f>IF(MOD(MID(pesele__2[[#This Row],[PESEL]], 10, 1), 2) = 0, "k", "m")</f>
        <v>m</v>
      </c>
    </row>
    <row r="192" spans="1:4" x14ac:dyDescent="0.35">
      <c r="A192" s="1" t="s">
        <v>823</v>
      </c>
      <c r="B192" s="1" t="s">
        <v>293</v>
      </c>
      <c r="C192" s="1" t="s">
        <v>294</v>
      </c>
      <c r="D192" s="1" t="str">
        <f>IF(MOD(MID(pesele__2[[#This Row],[PESEL]], 10, 1), 2) = 0, "k", "m")</f>
        <v>m</v>
      </c>
    </row>
    <row r="193" spans="1:4" x14ac:dyDescent="0.35">
      <c r="A193" s="1" t="s">
        <v>824</v>
      </c>
      <c r="B193" s="1" t="s">
        <v>295</v>
      </c>
      <c r="C193" s="1" t="s">
        <v>296</v>
      </c>
      <c r="D193" s="1" t="str">
        <f>IF(MOD(MID(pesele__2[[#This Row],[PESEL]], 10, 1), 2) = 0, "k", "m")</f>
        <v>m</v>
      </c>
    </row>
    <row r="194" spans="1:4" x14ac:dyDescent="0.35">
      <c r="A194" s="1" t="s">
        <v>825</v>
      </c>
      <c r="B194" s="1" t="s">
        <v>297</v>
      </c>
      <c r="C194" s="1" t="s">
        <v>162</v>
      </c>
      <c r="D194" s="1" t="str">
        <f>IF(MOD(MID(pesele__2[[#This Row],[PESEL]], 10, 1), 2) = 0, "k", "m")</f>
        <v>m</v>
      </c>
    </row>
    <row r="195" spans="1:4" x14ac:dyDescent="0.35">
      <c r="A195" s="1" t="s">
        <v>826</v>
      </c>
      <c r="B195" s="1" t="s">
        <v>298</v>
      </c>
      <c r="C195" s="1" t="s">
        <v>139</v>
      </c>
      <c r="D195" s="1" t="str">
        <f>IF(MOD(MID(pesele__2[[#This Row],[PESEL]], 10, 1), 2) = 0, "k", "m")</f>
        <v>m</v>
      </c>
    </row>
    <row r="196" spans="1:4" x14ac:dyDescent="0.35">
      <c r="A196" s="1" t="s">
        <v>827</v>
      </c>
      <c r="B196" s="1" t="s">
        <v>299</v>
      </c>
      <c r="C196" s="1" t="s">
        <v>232</v>
      </c>
      <c r="D196" s="1" t="str">
        <f>IF(MOD(MID(pesele__2[[#This Row],[PESEL]], 10, 1), 2) = 0, "k", "m")</f>
        <v>m</v>
      </c>
    </row>
    <row r="197" spans="1:4" x14ac:dyDescent="0.35">
      <c r="A197" s="1" t="s">
        <v>828</v>
      </c>
      <c r="B197" s="1" t="s">
        <v>300</v>
      </c>
      <c r="C197" s="1" t="s">
        <v>234</v>
      </c>
      <c r="D197" s="1" t="str">
        <f>IF(MOD(MID(pesele__2[[#This Row],[PESEL]], 10, 1), 2) = 0, "k", "m")</f>
        <v>m</v>
      </c>
    </row>
    <row r="198" spans="1:4" x14ac:dyDescent="0.35">
      <c r="A198" s="1" t="s">
        <v>829</v>
      </c>
      <c r="B198" s="1" t="s">
        <v>301</v>
      </c>
      <c r="C198" s="1" t="s">
        <v>302</v>
      </c>
      <c r="D198" s="1" t="str">
        <f>IF(MOD(MID(pesele__2[[#This Row],[PESEL]], 10, 1), 2) = 0, "k", "m")</f>
        <v>m</v>
      </c>
    </row>
    <row r="199" spans="1:4" x14ac:dyDescent="0.35">
      <c r="A199" s="1" t="s">
        <v>830</v>
      </c>
      <c r="B199" s="1" t="s">
        <v>27</v>
      </c>
      <c r="C199" s="1" t="s">
        <v>137</v>
      </c>
      <c r="D199" s="1" t="str">
        <f>IF(MOD(MID(pesele__2[[#This Row],[PESEL]], 10, 1), 2) = 0, "k", "m")</f>
        <v>m</v>
      </c>
    </row>
    <row r="200" spans="1:4" x14ac:dyDescent="0.35">
      <c r="A200" s="1" t="s">
        <v>831</v>
      </c>
      <c r="B200" s="1" t="s">
        <v>303</v>
      </c>
      <c r="C200" s="1" t="s">
        <v>291</v>
      </c>
      <c r="D200" s="1" t="str">
        <f>IF(MOD(MID(pesele__2[[#This Row],[PESEL]], 10, 1), 2) = 0, "k", "m")</f>
        <v>m</v>
      </c>
    </row>
    <row r="201" spans="1:4" x14ac:dyDescent="0.35">
      <c r="A201" s="1" t="s">
        <v>832</v>
      </c>
      <c r="B201" s="1" t="s">
        <v>304</v>
      </c>
      <c r="C201" s="1" t="s">
        <v>305</v>
      </c>
      <c r="D201" s="1" t="str">
        <f>IF(MOD(MID(pesele__2[[#This Row],[PESEL]], 10, 1), 2) = 0, "k", "m")</f>
        <v>m</v>
      </c>
    </row>
    <row r="202" spans="1:4" x14ac:dyDescent="0.35">
      <c r="A202" s="1" t="s">
        <v>833</v>
      </c>
      <c r="B202" s="1" t="s">
        <v>306</v>
      </c>
      <c r="C202" s="1" t="s">
        <v>307</v>
      </c>
      <c r="D202" s="1" t="str">
        <f>IF(MOD(MID(pesele__2[[#This Row],[PESEL]], 10, 1), 2) = 0, "k", "m")</f>
        <v>m</v>
      </c>
    </row>
    <row r="203" spans="1:4" x14ac:dyDescent="0.35">
      <c r="A203" s="1" t="s">
        <v>834</v>
      </c>
      <c r="B203" s="1" t="s">
        <v>308</v>
      </c>
      <c r="C203" s="1" t="s">
        <v>309</v>
      </c>
      <c r="D203" s="1" t="str">
        <f>IF(MOD(MID(pesele__2[[#This Row],[PESEL]], 10, 1), 2) = 0, "k", "m")</f>
        <v>m</v>
      </c>
    </row>
    <row r="204" spans="1:4" x14ac:dyDescent="0.35">
      <c r="A204" s="1" t="s">
        <v>835</v>
      </c>
      <c r="B204" s="1" t="s">
        <v>310</v>
      </c>
      <c r="C204" s="1" t="s">
        <v>126</v>
      </c>
      <c r="D204" s="1" t="str">
        <f>IF(MOD(MID(pesele__2[[#This Row],[PESEL]], 10, 1), 2) = 0, "k", "m")</f>
        <v>m</v>
      </c>
    </row>
    <row r="205" spans="1:4" x14ac:dyDescent="0.35">
      <c r="A205" s="1" t="s">
        <v>836</v>
      </c>
      <c r="B205" s="1" t="s">
        <v>311</v>
      </c>
      <c r="C205" s="1" t="s">
        <v>26</v>
      </c>
      <c r="D205" s="1" t="str">
        <f>IF(MOD(MID(pesele__2[[#This Row],[PESEL]], 10, 1), 2) = 0, "k", "m")</f>
        <v>m</v>
      </c>
    </row>
    <row r="206" spans="1:4" x14ac:dyDescent="0.35">
      <c r="A206" s="1" t="s">
        <v>837</v>
      </c>
      <c r="B206" s="1" t="s">
        <v>312</v>
      </c>
      <c r="C206" s="1" t="s">
        <v>8</v>
      </c>
      <c r="D206" s="1" t="str">
        <f>IF(MOD(MID(pesele__2[[#This Row],[PESEL]], 10, 1), 2) = 0, "k", "m")</f>
        <v>m</v>
      </c>
    </row>
    <row r="207" spans="1:4" x14ac:dyDescent="0.35">
      <c r="A207" s="1" t="s">
        <v>838</v>
      </c>
      <c r="B207" s="1" t="s">
        <v>313</v>
      </c>
      <c r="C207" s="1" t="s">
        <v>104</v>
      </c>
      <c r="D207" s="1" t="str">
        <f>IF(MOD(MID(pesele__2[[#This Row],[PESEL]], 10, 1), 2) = 0, "k", "m")</f>
        <v>m</v>
      </c>
    </row>
    <row r="208" spans="1:4" x14ac:dyDescent="0.35">
      <c r="A208" s="1" t="s">
        <v>839</v>
      </c>
      <c r="B208" s="1" t="s">
        <v>314</v>
      </c>
      <c r="C208" s="1" t="s">
        <v>137</v>
      </c>
      <c r="D208" s="1" t="str">
        <f>IF(MOD(MID(pesele__2[[#This Row],[PESEL]], 10, 1), 2) = 0, "k", "m")</f>
        <v>m</v>
      </c>
    </row>
    <row r="209" spans="1:4" x14ac:dyDescent="0.35">
      <c r="A209" s="1" t="s">
        <v>840</v>
      </c>
      <c r="B209" s="1" t="s">
        <v>314</v>
      </c>
      <c r="C209" s="1" t="s">
        <v>12</v>
      </c>
      <c r="D209" s="1" t="str">
        <f>IF(MOD(MID(pesele__2[[#This Row],[PESEL]], 10, 1), 2) = 0, "k", "m")</f>
        <v>m</v>
      </c>
    </row>
    <row r="210" spans="1:4" x14ac:dyDescent="0.35">
      <c r="A210" s="1" t="s">
        <v>841</v>
      </c>
      <c r="B210" s="1" t="s">
        <v>315</v>
      </c>
      <c r="C210" s="1" t="s">
        <v>48</v>
      </c>
      <c r="D210" s="1" t="str">
        <f>IF(MOD(MID(pesele__2[[#This Row],[PESEL]], 10, 1), 2) = 0, "k", "m")</f>
        <v>m</v>
      </c>
    </row>
    <row r="211" spans="1:4" x14ac:dyDescent="0.35">
      <c r="A211" s="1" t="s">
        <v>842</v>
      </c>
      <c r="B211" s="1" t="s">
        <v>316</v>
      </c>
      <c r="C211" s="1" t="s">
        <v>74</v>
      </c>
      <c r="D211" s="1" t="str">
        <f>IF(MOD(MID(pesele__2[[#This Row],[PESEL]], 10, 1), 2) = 0, "k", "m")</f>
        <v>m</v>
      </c>
    </row>
    <row r="212" spans="1:4" x14ac:dyDescent="0.35">
      <c r="A212" s="1" t="s">
        <v>843</v>
      </c>
      <c r="B212" s="1" t="s">
        <v>317</v>
      </c>
      <c r="C212" s="1" t="s">
        <v>211</v>
      </c>
      <c r="D212" s="1" t="str">
        <f>IF(MOD(MID(pesele__2[[#This Row],[PESEL]], 10, 1), 2) = 0, "k", "m")</f>
        <v>k</v>
      </c>
    </row>
    <row r="213" spans="1:4" x14ac:dyDescent="0.35">
      <c r="A213" s="1" t="s">
        <v>844</v>
      </c>
      <c r="B213" s="1" t="s">
        <v>318</v>
      </c>
      <c r="C213" s="1" t="s">
        <v>26</v>
      </c>
      <c r="D213" s="1" t="str">
        <f>IF(MOD(MID(pesele__2[[#This Row],[PESEL]], 10, 1), 2) = 0, "k", "m")</f>
        <v>m</v>
      </c>
    </row>
    <row r="214" spans="1:4" x14ac:dyDescent="0.35">
      <c r="A214" s="1" t="s">
        <v>845</v>
      </c>
      <c r="B214" s="1" t="s">
        <v>20</v>
      </c>
      <c r="C214" s="1" t="s">
        <v>29</v>
      </c>
      <c r="D214" s="1" t="str">
        <f>IF(MOD(MID(pesele__2[[#This Row],[PESEL]], 10, 1), 2) = 0, "k", "m")</f>
        <v>m</v>
      </c>
    </row>
    <row r="215" spans="1:4" x14ac:dyDescent="0.35">
      <c r="A215" s="1" t="s">
        <v>846</v>
      </c>
      <c r="B215" s="1" t="s">
        <v>319</v>
      </c>
      <c r="C215" s="1" t="s">
        <v>320</v>
      </c>
      <c r="D215" s="1" t="str">
        <f>IF(MOD(MID(pesele__2[[#This Row],[PESEL]], 10, 1), 2) = 0, "k", "m")</f>
        <v>k</v>
      </c>
    </row>
    <row r="216" spans="1:4" x14ac:dyDescent="0.35">
      <c r="A216" s="1" t="s">
        <v>847</v>
      </c>
      <c r="B216" s="1" t="s">
        <v>321</v>
      </c>
      <c r="C216" s="1" t="s">
        <v>58</v>
      </c>
      <c r="D216" s="1" t="str">
        <f>IF(MOD(MID(pesele__2[[#This Row],[PESEL]], 10, 1), 2) = 0, "k", "m")</f>
        <v>k</v>
      </c>
    </row>
    <row r="217" spans="1:4" x14ac:dyDescent="0.35">
      <c r="A217" s="1" t="s">
        <v>848</v>
      </c>
      <c r="B217" s="1" t="s">
        <v>322</v>
      </c>
      <c r="C217" s="1" t="s">
        <v>255</v>
      </c>
      <c r="D217" s="1" t="str">
        <f>IF(MOD(MID(pesele__2[[#This Row],[PESEL]], 10, 1), 2) = 0, "k", "m")</f>
        <v>k</v>
      </c>
    </row>
    <row r="218" spans="1:4" x14ac:dyDescent="0.35">
      <c r="A218" s="1" t="s">
        <v>849</v>
      </c>
      <c r="B218" s="1" t="s">
        <v>323</v>
      </c>
      <c r="C218" s="1" t="s">
        <v>201</v>
      </c>
      <c r="D218" s="1" t="str">
        <f>IF(MOD(MID(pesele__2[[#This Row],[PESEL]], 10, 1), 2) = 0, "k", "m")</f>
        <v>k</v>
      </c>
    </row>
    <row r="219" spans="1:4" x14ac:dyDescent="0.35">
      <c r="A219" s="1" t="s">
        <v>850</v>
      </c>
      <c r="B219" s="1" t="s">
        <v>324</v>
      </c>
      <c r="C219" s="1" t="s">
        <v>112</v>
      </c>
      <c r="D219" s="1" t="str">
        <f>IF(MOD(MID(pesele__2[[#This Row],[PESEL]], 10, 1), 2) = 0, "k", "m")</f>
        <v>k</v>
      </c>
    </row>
    <row r="220" spans="1:4" x14ac:dyDescent="0.35">
      <c r="A220" s="1" t="s">
        <v>851</v>
      </c>
      <c r="B220" s="1" t="s">
        <v>325</v>
      </c>
      <c r="C220" s="1" t="s">
        <v>257</v>
      </c>
      <c r="D220" s="1" t="str">
        <f>IF(MOD(MID(pesele__2[[#This Row],[PESEL]], 10, 1), 2) = 0, "k", "m")</f>
        <v>k</v>
      </c>
    </row>
    <row r="221" spans="1:4" x14ac:dyDescent="0.35">
      <c r="A221" s="1" t="s">
        <v>852</v>
      </c>
      <c r="B221" s="1" t="s">
        <v>326</v>
      </c>
      <c r="C221" s="1" t="s">
        <v>12</v>
      </c>
      <c r="D221" s="1" t="str">
        <f>IF(MOD(MID(pesele__2[[#This Row],[PESEL]], 10, 1), 2) = 0, "k", "m")</f>
        <v>m</v>
      </c>
    </row>
    <row r="222" spans="1:4" x14ac:dyDescent="0.35">
      <c r="A222" s="1" t="s">
        <v>853</v>
      </c>
      <c r="B222" s="1" t="s">
        <v>327</v>
      </c>
      <c r="C222" s="1" t="s">
        <v>257</v>
      </c>
      <c r="D222" s="1" t="str">
        <f>IF(MOD(MID(pesele__2[[#This Row],[PESEL]], 10, 1), 2) = 0, "k", "m")</f>
        <v>k</v>
      </c>
    </row>
    <row r="223" spans="1:4" x14ac:dyDescent="0.35">
      <c r="A223" s="1" t="s">
        <v>854</v>
      </c>
      <c r="B223" s="1" t="s">
        <v>328</v>
      </c>
      <c r="C223" s="1" t="s">
        <v>193</v>
      </c>
      <c r="D223" s="1" t="str">
        <f>IF(MOD(MID(pesele__2[[#This Row],[PESEL]], 10, 1), 2) = 0, "k", "m")</f>
        <v>k</v>
      </c>
    </row>
    <row r="224" spans="1:4" x14ac:dyDescent="0.35">
      <c r="A224" s="1" t="s">
        <v>855</v>
      </c>
      <c r="B224" s="1" t="s">
        <v>329</v>
      </c>
      <c r="C224" s="1" t="s">
        <v>193</v>
      </c>
      <c r="D224" s="1" t="str">
        <f>IF(MOD(MID(pesele__2[[#This Row],[PESEL]], 10, 1), 2) = 0, "k", "m")</f>
        <v>k</v>
      </c>
    </row>
    <row r="225" spans="1:4" x14ac:dyDescent="0.35">
      <c r="A225" s="1" t="s">
        <v>856</v>
      </c>
      <c r="B225" s="1" t="s">
        <v>330</v>
      </c>
      <c r="C225" s="1" t="s">
        <v>117</v>
      </c>
      <c r="D225" s="1" t="str">
        <f>IF(MOD(MID(pesele__2[[#This Row],[PESEL]], 10, 1), 2) = 0, "k", "m")</f>
        <v>k</v>
      </c>
    </row>
    <row r="226" spans="1:4" x14ac:dyDescent="0.35">
      <c r="A226" s="1" t="s">
        <v>857</v>
      </c>
      <c r="B226" s="1" t="s">
        <v>331</v>
      </c>
      <c r="C226" s="1" t="s">
        <v>262</v>
      </c>
      <c r="D226" s="1" t="str">
        <f>IF(MOD(MID(pesele__2[[#This Row],[PESEL]], 10, 1), 2) = 0, "k", "m")</f>
        <v>k</v>
      </c>
    </row>
    <row r="227" spans="1:4" x14ac:dyDescent="0.35">
      <c r="A227" s="1" t="s">
        <v>858</v>
      </c>
      <c r="B227" s="1" t="s">
        <v>332</v>
      </c>
      <c r="C227" s="1" t="s">
        <v>333</v>
      </c>
      <c r="D227" s="1" t="str">
        <f>IF(MOD(MID(pesele__2[[#This Row],[PESEL]], 10, 1), 2) = 0, "k", "m")</f>
        <v>k</v>
      </c>
    </row>
    <row r="228" spans="1:4" x14ac:dyDescent="0.35">
      <c r="A228" s="1" t="s">
        <v>859</v>
      </c>
      <c r="B228" s="1" t="s">
        <v>334</v>
      </c>
      <c r="C228" s="1" t="s">
        <v>218</v>
      </c>
      <c r="D228" s="1" t="str">
        <f>IF(MOD(MID(pesele__2[[#This Row],[PESEL]], 10, 1), 2) = 0, "k", "m")</f>
        <v>k</v>
      </c>
    </row>
    <row r="229" spans="1:4" x14ac:dyDescent="0.35">
      <c r="A229" s="1" t="s">
        <v>860</v>
      </c>
      <c r="B229" s="1" t="s">
        <v>335</v>
      </c>
      <c r="C229" s="1" t="s">
        <v>336</v>
      </c>
      <c r="D229" s="1" t="str">
        <f>IF(MOD(MID(pesele__2[[#This Row],[PESEL]], 10, 1), 2) = 0, "k", "m")</f>
        <v>k</v>
      </c>
    </row>
    <row r="230" spans="1:4" x14ac:dyDescent="0.35">
      <c r="A230" s="1" t="s">
        <v>861</v>
      </c>
      <c r="B230" s="1" t="s">
        <v>337</v>
      </c>
      <c r="C230" s="1" t="s">
        <v>338</v>
      </c>
      <c r="D230" s="1" t="str">
        <f>IF(MOD(MID(pesele__2[[#This Row],[PESEL]], 10, 1), 2) = 0, "k", "m")</f>
        <v>m</v>
      </c>
    </row>
    <row r="231" spans="1:4" x14ac:dyDescent="0.35">
      <c r="A231" s="1" t="s">
        <v>862</v>
      </c>
      <c r="B231" s="1" t="s">
        <v>339</v>
      </c>
      <c r="C231" s="1" t="s">
        <v>340</v>
      </c>
      <c r="D231" s="1" t="str">
        <f>IF(MOD(MID(pesele__2[[#This Row],[PESEL]], 10, 1), 2) = 0, "k", "m")</f>
        <v>m</v>
      </c>
    </row>
    <row r="232" spans="1:4" x14ac:dyDescent="0.35">
      <c r="A232" s="1" t="s">
        <v>863</v>
      </c>
      <c r="B232" s="1" t="s">
        <v>341</v>
      </c>
      <c r="C232" s="1" t="s">
        <v>172</v>
      </c>
      <c r="D232" s="1" t="str">
        <f>IF(MOD(MID(pesele__2[[#This Row],[PESEL]], 10, 1), 2) = 0, "k", "m")</f>
        <v>k</v>
      </c>
    </row>
    <row r="233" spans="1:4" x14ac:dyDescent="0.35">
      <c r="A233" s="1" t="s">
        <v>864</v>
      </c>
      <c r="B233" s="1" t="s">
        <v>342</v>
      </c>
      <c r="C233" s="1" t="s">
        <v>70</v>
      </c>
      <c r="D233" s="1" t="str">
        <f>IF(MOD(MID(pesele__2[[#This Row],[PESEL]], 10, 1), 2) = 0, "k", "m")</f>
        <v>m</v>
      </c>
    </row>
    <row r="234" spans="1:4" x14ac:dyDescent="0.35">
      <c r="A234" s="1" t="s">
        <v>865</v>
      </c>
      <c r="B234" s="1" t="s">
        <v>343</v>
      </c>
      <c r="C234" s="1" t="s">
        <v>12</v>
      </c>
      <c r="D234" s="1" t="str">
        <f>IF(MOD(MID(pesele__2[[#This Row],[PESEL]], 10, 1), 2) = 0, "k", "m")</f>
        <v>m</v>
      </c>
    </row>
    <row r="235" spans="1:4" x14ac:dyDescent="0.35">
      <c r="A235" s="1" t="s">
        <v>866</v>
      </c>
      <c r="B235" s="1" t="s">
        <v>344</v>
      </c>
      <c r="C235" s="1" t="s">
        <v>282</v>
      </c>
      <c r="D235" s="1" t="str">
        <f>IF(MOD(MID(pesele__2[[#This Row],[PESEL]], 10, 1), 2) = 0, "k", "m")</f>
        <v>m</v>
      </c>
    </row>
    <row r="236" spans="1:4" x14ac:dyDescent="0.35">
      <c r="A236" s="1" t="s">
        <v>867</v>
      </c>
      <c r="B236" s="1" t="s">
        <v>345</v>
      </c>
      <c r="C236" s="1" t="s">
        <v>180</v>
      </c>
      <c r="D236" s="1" t="str">
        <f>IF(MOD(MID(pesele__2[[#This Row],[PESEL]], 10, 1), 2) = 0, "k", "m")</f>
        <v>m</v>
      </c>
    </row>
    <row r="237" spans="1:4" x14ac:dyDescent="0.35">
      <c r="A237" s="1" t="s">
        <v>868</v>
      </c>
      <c r="B237" s="1" t="s">
        <v>346</v>
      </c>
      <c r="C237" s="1" t="s">
        <v>44</v>
      </c>
      <c r="D237" s="1" t="str">
        <f>IF(MOD(MID(pesele__2[[#This Row],[PESEL]], 10, 1), 2) = 0, "k", "m")</f>
        <v>k</v>
      </c>
    </row>
    <row r="238" spans="1:4" x14ac:dyDescent="0.35">
      <c r="A238" s="1" t="s">
        <v>869</v>
      </c>
      <c r="B238" s="1" t="s">
        <v>347</v>
      </c>
      <c r="C238" s="1" t="s">
        <v>178</v>
      </c>
      <c r="D238" s="1" t="str">
        <f>IF(MOD(MID(pesele__2[[#This Row],[PESEL]], 10, 1), 2) = 0, "k", "m")</f>
        <v>k</v>
      </c>
    </row>
    <row r="239" spans="1:4" x14ac:dyDescent="0.35">
      <c r="A239" s="1" t="s">
        <v>870</v>
      </c>
      <c r="B239" s="1" t="s">
        <v>348</v>
      </c>
      <c r="C239" s="1" t="s">
        <v>31</v>
      </c>
      <c r="D239" s="1" t="str">
        <f>IF(MOD(MID(pesele__2[[#This Row],[PESEL]], 10, 1), 2) = 0, "k", "m")</f>
        <v>m</v>
      </c>
    </row>
    <row r="240" spans="1:4" x14ac:dyDescent="0.35">
      <c r="A240" s="1" t="s">
        <v>871</v>
      </c>
      <c r="B240" s="1" t="s">
        <v>62</v>
      </c>
      <c r="C240" s="1" t="s">
        <v>78</v>
      </c>
      <c r="D240" s="1" t="str">
        <f>IF(MOD(MID(pesele__2[[#This Row],[PESEL]], 10, 1), 2) = 0, "k", "m")</f>
        <v>m</v>
      </c>
    </row>
    <row r="241" spans="1:4" x14ac:dyDescent="0.35">
      <c r="A241" s="1" t="s">
        <v>872</v>
      </c>
      <c r="B241" s="1" t="s">
        <v>349</v>
      </c>
      <c r="C241" s="1" t="s">
        <v>187</v>
      </c>
      <c r="D241" s="1" t="str">
        <f>IF(MOD(MID(pesele__2[[#This Row],[PESEL]], 10, 1), 2) = 0, "k", "m")</f>
        <v>k</v>
      </c>
    </row>
    <row r="242" spans="1:4" x14ac:dyDescent="0.35">
      <c r="A242" s="1" t="s">
        <v>873</v>
      </c>
      <c r="B242" s="1" t="s">
        <v>350</v>
      </c>
      <c r="C242" s="1" t="s">
        <v>104</v>
      </c>
      <c r="D242" s="1" t="str">
        <f>IF(MOD(MID(pesele__2[[#This Row],[PESEL]], 10, 1), 2) = 0, "k", "m")</f>
        <v>m</v>
      </c>
    </row>
    <row r="243" spans="1:4" x14ac:dyDescent="0.35">
      <c r="A243" s="1" t="s">
        <v>874</v>
      </c>
      <c r="B243" s="1" t="s">
        <v>351</v>
      </c>
      <c r="C243" s="1" t="s">
        <v>60</v>
      </c>
      <c r="D243" s="1" t="str">
        <f>IF(MOD(MID(pesele__2[[#This Row],[PESEL]], 10, 1), 2) = 0, "k", "m")</f>
        <v>m</v>
      </c>
    </row>
    <row r="244" spans="1:4" x14ac:dyDescent="0.35">
      <c r="A244" s="1" t="s">
        <v>875</v>
      </c>
      <c r="B244" s="1" t="s">
        <v>352</v>
      </c>
      <c r="C244" s="1" t="s">
        <v>353</v>
      </c>
      <c r="D244" s="1" t="str">
        <f>IF(MOD(MID(pesele__2[[#This Row],[PESEL]], 10, 1), 2) = 0, "k", "m")</f>
        <v>m</v>
      </c>
    </row>
    <row r="245" spans="1:4" x14ac:dyDescent="0.35">
      <c r="A245" s="1" t="s">
        <v>876</v>
      </c>
      <c r="B245" s="1" t="s">
        <v>354</v>
      </c>
      <c r="C245" s="1" t="s">
        <v>12</v>
      </c>
      <c r="D245" s="1" t="str">
        <f>IF(MOD(MID(pesele__2[[#This Row],[PESEL]], 10, 1), 2) = 0, "k", "m")</f>
        <v>m</v>
      </c>
    </row>
    <row r="246" spans="1:4" x14ac:dyDescent="0.35">
      <c r="A246" s="1" t="s">
        <v>877</v>
      </c>
      <c r="B246" s="1" t="s">
        <v>355</v>
      </c>
      <c r="C246" s="1" t="s">
        <v>46</v>
      </c>
      <c r="D246" s="1" t="str">
        <f>IF(MOD(MID(pesele__2[[#This Row],[PESEL]], 10, 1), 2) = 0, "k", "m")</f>
        <v>k</v>
      </c>
    </row>
    <row r="247" spans="1:4" x14ac:dyDescent="0.35">
      <c r="A247" s="1" t="s">
        <v>878</v>
      </c>
      <c r="B247" s="1" t="s">
        <v>356</v>
      </c>
      <c r="C247" s="1" t="s">
        <v>87</v>
      </c>
      <c r="D247" s="1" t="str">
        <f>IF(MOD(MID(pesele__2[[#This Row],[PESEL]], 10, 1), 2) = 0, "k", "m")</f>
        <v>k</v>
      </c>
    </row>
    <row r="248" spans="1:4" x14ac:dyDescent="0.35">
      <c r="A248" s="1" t="s">
        <v>879</v>
      </c>
      <c r="B248" s="1" t="s">
        <v>357</v>
      </c>
      <c r="C248" s="1" t="s">
        <v>145</v>
      </c>
      <c r="D248" s="1" t="str">
        <f>IF(MOD(MID(pesele__2[[#This Row],[PESEL]], 10, 1), 2) = 0, "k", "m")</f>
        <v>k</v>
      </c>
    </row>
    <row r="249" spans="1:4" x14ac:dyDescent="0.35">
      <c r="A249" s="1" t="s">
        <v>880</v>
      </c>
      <c r="B249" s="1" t="s">
        <v>358</v>
      </c>
      <c r="C249" s="1" t="s">
        <v>359</v>
      </c>
      <c r="D249" s="1" t="str">
        <f>IF(MOD(MID(pesele__2[[#This Row],[PESEL]], 10, 1), 2) = 0, "k", "m")</f>
        <v>k</v>
      </c>
    </row>
    <row r="250" spans="1:4" x14ac:dyDescent="0.35">
      <c r="A250" s="1" t="s">
        <v>881</v>
      </c>
      <c r="B250" s="1" t="s">
        <v>360</v>
      </c>
      <c r="C250" s="1" t="s">
        <v>35</v>
      </c>
      <c r="D250" s="1" t="str">
        <f>IF(MOD(MID(pesele__2[[#This Row],[PESEL]], 10, 1), 2) = 0, "k", "m")</f>
        <v>m</v>
      </c>
    </row>
    <row r="251" spans="1:4" x14ac:dyDescent="0.35">
      <c r="A251" s="1" t="s">
        <v>882</v>
      </c>
      <c r="B251" s="1" t="s">
        <v>361</v>
      </c>
      <c r="C251" s="1" t="s">
        <v>150</v>
      </c>
      <c r="D251" s="1" t="str">
        <f>IF(MOD(MID(pesele__2[[#This Row],[PESEL]], 10, 1), 2) = 0, "k", "m")</f>
        <v>k</v>
      </c>
    </row>
    <row r="252" spans="1:4" x14ac:dyDescent="0.35">
      <c r="A252" s="1" t="s">
        <v>883</v>
      </c>
      <c r="B252" s="1" t="s">
        <v>219</v>
      </c>
      <c r="C252" s="1" t="s">
        <v>117</v>
      </c>
      <c r="D252" s="1" t="str">
        <f>IF(MOD(MID(pesele__2[[#This Row],[PESEL]], 10, 1), 2) = 0, "k", "m")</f>
        <v>k</v>
      </c>
    </row>
    <row r="253" spans="1:4" x14ac:dyDescent="0.35">
      <c r="A253" s="1" t="s">
        <v>884</v>
      </c>
      <c r="B253" s="1" t="s">
        <v>362</v>
      </c>
      <c r="C253" s="1" t="s">
        <v>185</v>
      </c>
      <c r="D253" s="1" t="str">
        <f>IF(MOD(MID(pesele__2[[#This Row],[PESEL]], 10, 1), 2) = 0, "k", "m")</f>
        <v>k</v>
      </c>
    </row>
    <row r="254" spans="1:4" x14ac:dyDescent="0.35">
      <c r="A254" s="1" t="s">
        <v>885</v>
      </c>
      <c r="B254" s="1" t="s">
        <v>363</v>
      </c>
      <c r="C254" s="1" t="s">
        <v>364</v>
      </c>
      <c r="D254" s="1" t="str">
        <f>IF(MOD(MID(pesele__2[[#This Row],[PESEL]], 10, 1), 2) = 0, "k", "m")</f>
        <v>k</v>
      </c>
    </row>
    <row r="255" spans="1:4" x14ac:dyDescent="0.35">
      <c r="A255" s="1" t="s">
        <v>886</v>
      </c>
      <c r="B255" s="1" t="s">
        <v>365</v>
      </c>
      <c r="C255" s="1" t="s">
        <v>211</v>
      </c>
      <c r="D255" s="1" t="str">
        <f>IF(MOD(MID(pesele__2[[#This Row],[PESEL]], 10, 1), 2) = 0, "k", "m")</f>
        <v>k</v>
      </c>
    </row>
    <row r="256" spans="1:4" x14ac:dyDescent="0.35">
      <c r="A256" s="1" t="s">
        <v>887</v>
      </c>
      <c r="B256" s="1" t="s">
        <v>366</v>
      </c>
      <c r="C256" s="1" t="s">
        <v>150</v>
      </c>
      <c r="D256" s="1" t="str">
        <f>IF(MOD(MID(pesele__2[[#This Row],[PESEL]], 10, 1), 2) = 0, "k", "m")</f>
        <v>k</v>
      </c>
    </row>
    <row r="257" spans="1:4" x14ac:dyDescent="0.35">
      <c r="A257" s="1" t="s">
        <v>888</v>
      </c>
      <c r="B257" s="1" t="s">
        <v>367</v>
      </c>
      <c r="C257" s="1" t="s">
        <v>368</v>
      </c>
      <c r="D257" s="1" t="str">
        <f>IF(MOD(MID(pesele__2[[#This Row],[PESEL]], 10, 1), 2) = 0, "k", "m")</f>
        <v>m</v>
      </c>
    </row>
    <row r="258" spans="1:4" x14ac:dyDescent="0.35">
      <c r="A258" s="1" t="s">
        <v>889</v>
      </c>
      <c r="B258" s="1" t="s">
        <v>369</v>
      </c>
      <c r="C258" s="1" t="s">
        <v>370</v>
      </c>
      <c r="D258" s="1" t="str">
        <f>IF(MOD(MID(pesele__2[[#This Row],[PESEL]], 10, 1), 2) = 0, "k", "m")</f>
        <v>m</v>
      </c>
    </row>
    <row r="259" spans="1:4" x14ac:dyDescent="0.35">
      <c r="A259" s="1" t="s">
        <v>890</v>
      </c>
      <c r="B259" s="1" t="s">
        <v>371</v>
      </c>
      <c r="C259" s="1" t="s">
        <v>372</v>
      </c>
      <c r="D259" s="1" t="str">
        <f>IF(MOD(MID(pesele__2[[#This Row],[PESEL]], 10, 1), 2) = 0, "k", "m")</f>
        <v>k</v>
      </c>
    </row>
    <row r="260" spans="1:4" x14ac:dyDescent="0.35">
      <c r="A260" s="1" t="s">
        <v>891</v>
      </c>
      <c r="B260" s="1" t="s">
        <v>146</v>
      </c>
      <c r="C260" s="1" t="s">
        <v>4</v>
      </c>
      <c r="D260" s="1" t="str">
        <f>IF(MOD(MID(pesele__2[[#This Row],[PESEL]], 10, 1), 2) = 0, "k", "m")</f>
        <v>m</v>
      </c>
    </row>
    <row r="261" spans="1:4" x14ac:dyDescent="0.35">
      <c r="A261" s="1" t="s">
        <v>892</v>
      </c>
      <c r="B261" s="1" t="s">
        <v>373</v>
      </c>
      <c r="C261" s="1" t="s">
        <v>145</v>
      </c>
      <c r="D261" s="1" t="str">
        <f>IF(MOD(MID(pesele__2[[#This Row],[PESEL]], 10, 1), 2) = 0, "k", "m")</f>
        <v>k</v>
      </c>
    </row>
    <row r="262" spans="1:4" x14ac:dyDescent="0.35">
      <c r="A262" s="1" t="s">
        <v>893</v>
      </c>
      <c r="B262" s="1" t="s">
        <v>374</v>
      </c>
      <c r="C262" s="1" t="s">
        <v>121</v>
      </c>
      <c r="D262" s="1" t="str">
        <f>IF(MOD(MID(pesele__2[[#This Row],[PESEL]], 10, 1), 2) = 0, "k", "m")</f>
        <v>k</v>
      </c>
    </row>
    <row r="263" spans="1:4" x14ac:dyDescent="0.35">
      <c r="A263" s="1" t="s">
        <v>894</v>
      </c>
      <c r="B263" s="1" t="s">
        <v>375</v>
      </c>
      <c r="C263" s="1" t="s">
        <v>236</v>
      </c>
      <c r="D263" s="1" t="str">
        <f>IF(MOD(MID(pesele__2[[#This Row],[PESEL]], 10, 1), 2) = 0, "k", "m")</f>
        <v>k</v>
      </c>
    </row>
    <row r="264" spans="1:4" x14ac:dyDescent="0.35">
      <c r="A264" s="1" t="s">
        <v>895</v>
      </c>
      <c r="B264" s="1" t="s">
        <v>376</v>
      </c>
      <c r="C264" s="1" t="s">
        <v>377</v>
      </c>
      <c r="D264" s="1" t="str">
        <f>IF(MOD(MID(pesele__2[[#This Row],[PESEL]], 10, 1), 2) = 0, "k", "m")</f>
        <v>m</v>
      </c>
    </row>
    <row r="265" spans="1:4" x14ac:dyDescent="0.35">
      <c r="A265" s="1" t="s">
        <v>896</v>
      </c>
      <c r="B265" s="1" t="s">
        <v>378</v>
      </c>
      <c r="C265" s="1" t="s">
        <v>294</v>
      </c>
      <c r="D265" s="1" t="str">
        <f>IF(MOD(MID(pesele__2[[#This Row],[PESEL]], 10, 1), 2) = 0, "k", "m")</f>
        <v>m</v>
      </c>
    </row>
    <row r="266" spans="1:4" x14ac:dyDescent="0.35">
      <c r="A266" s="1" t="s">
        <v>897</v>
      </c>
      <c r="B266" s="1" t="s">
        <v>379</v>
      </c>
      <c r="C266" s="1" t="s">
        <v>37</v>
      </c>
      <c r="D266" s="1" t="str">
        <f>IF(MOD(MID(pesele__2[[#This Row],[PESEL]], 10, 1), 2) = 0, "k", "m")</f>
        <v>k</v>
      </c>
    </row>
    <row r="267" spans="1:4" x14ac:dyDescent="0.35">
      <c r="A267" s="1" t="s">
        <v>898</v>
      </c>
      <c r="B267" s="1" t="s">
        <v>380</v>
      </c>
      <c r="C267" s="1" t="s">
        <v>214</v>
      </c>
      <c r="D267" s="1" t="str">
        <f>IF(MOD(MID(pesele__2[[#This Row],[PESEL]], 10, 1), 2) = 0, "k", "m")</f>
        <v>k</v>
      </c>
    </row>
    <row r="268" spans="1:4" x14ac:dyDescent="0.35">
      <c r="A268" s="1" t="s">
        <v>899</v>
      </c>
      <c r="B268" s="1" t="s">
        <v>381</v>
      </c>
      <c r="C268" s="1" t="s">
        <v>273</v>
      </c>
      <c r="D268" s="1" t="str">
        <f>IF(MOD(MID(pesele__2[[#This Row],[PESEL]], 10, 1), 2) = 0, "k", "m")</f>
        <v>k</v>
      </c>
    </row>
    <row r="269" spans="1:4" x14ac:dyDescent="0.35">
      <c r="A269" s="1" t="s">
        <v>900</v>
      </c>
      <c r="B269" s="1" t="s">
        <v>382</v>
      </c>
      <c r="C269" s="1" t="s">
        <v>383</v>
      </c>
      <c r="D269" s="1" t="str">
        <f>IF(MOD(MID(pesele__2[[#This Row],[PESEL]], 10, 1), 2) = 0, "k", "m")</f>
        <v>k</v>
      </c>
    </row>
    <row r="270" spans="1:4" x14ac:dyDescent="0.35">
      <c r="A270" s="1" t="s">
        <v>901</v>
      </c>
      <c r="B270" s="1" t="s">
        <v>384</v>
      </c>
      <c r="C270" s="1" t="s">
        <v>214</v>
      </c>
      <c r="D270" s="1" t="str">
        <f>IF(MOD(MID(pesele__2[[#This Row],[PESEL]], 10, 1), 2) = 0, "k", "m")</f>
        <v>k</v>
      </c>
    </row>
    <row r="271" spans="1:4" x14ac:dyDescent="0.35">
      <c r="A271" s="1" t="s">
        <v>902</v>
      </c>
      <c r="B271" s="1" t="s">
        <v>385</v>
      </c>
      <c r="C271" s="1" t="s">
        <v>255</v>
      </c>
      <c r="D271" s="1" t="str">
        <f>IF(MOD(MID(pesele__2[[#This Row],[PESEL]], 10, 1), 2) = 0, "k", "m")</f>
        <v>k</v>
      </c>
    </row>
    <row r="272" spans="1:4" x14ac:dyDescent="0.35">
      <c r="A272" s="1" t="s">
        <v>903</v>
      </c>
      <c r="B272" s="1" t="s">
        <v>386</v>
      </c>
      <c r="C272" s="1" t="s">
        <v>78</v>
      </c>
      <c r="D272" s="1" t="str">
        <f>IF(MOD(MID(pesele__2[[#This Row],[PESEL]], 10, 1), 2) = 0, "k", "m")</f>
        <v>m</v>
      </c>
    </row>
    <row r="273" spans="1:4" x14ac:dyDescent="0.35">
      <c r="A273" s="1" t="s">
        <v>904</v>
      </c>
      <c r="B273" s="1" t="s">
        <v>387</v>
      </c>
      <c r="C273" s="1" t="s">
        <v>29</v>
      </c>
      <c r="D273" s="1" t="str">
        <f>IF(MOD(MID(pesele__2[[#This Row],[PESEL]], 10, 1), 2) = 0, "k", "m")</f>
        <v>m</v>
      </c>
    </row>
    <row r="274" spans="1:4" x14ac:dyDescent="0.35">
      <c r="A274" s="1" t="s">
        <v>905</v>
      </c>
      <c r="B274" s="1" t="s">
        <v>388</v>
      </c>
      <c r="C274" s="1" t="s">
        <v>253</v>
      </c>
      <c r="D274" s="1" t="str">
        <f>IF(MOD(MID(pesele__2[[#This Row],[PESEL]], 10, 1), 2) = 0, "k", "m")</f>
        <v>k</v>
      </c>
    </row>
    <row r="275" spans="1:4" x14ac:dyDescent="0.35">
      <c r="A275" s="1" t="s">
        <v>906</v>
      </c>
      <c r="B275" s="1" t="s">
        <v>389</v>
      </c>
      <c r="C275" s="1" t="s">
        <v>201</v>
      </c>
      <c r="D275" s="1" t="str">
        <f>IF(MOD(MID(pesele__2[[#This Row],[PESEL]], 10, 1), 2) = 0, "k", "m")</f>
        <v>k</v>
      </c>
    </row>
    <row r="276" spans="1:4" x14ac:dyDescent="0.35">
      <c r="A276" s="1" t="s">
        <v>907</v>
      </c>
      <c r="B276" s="1" t="s">
        <v>390</v>
      </c>
      <c r="C276" s="1" t="s">
        <v>391</v>
      </c>
      <c r="D276" s="1" t="str">
        <f>IF(MOD(MID(pesele__2[[#This Row],[PESEL]], 10, 1), 2) = 0, "k", "m")</f>
        <v>m</v>
      </c>
    </row>
    <row r="277" spans="1:4" x14ac:dyDescent="0.35">
      <c r="A277" s="1" t="s">
        <v>908</v>
      </c>
      <c r="B277" s="1" t="s">
        <v>392</v>
      </c>
      <c r="C277" s="1" t="s">
        <v>84</v>
      </c>
      <c r="D277" s="1" t="str">
        <f>IF(MOD(MID(pesele__2[[#This Row],[PESEL]], 10, 1), 2) = 0, "k", "m")</f>
        <v>k</v>
      </c>
    </row>
    <row r="278" spans="1:4" x14ac:dyDescent="0.35">
      <c r="A278" s="1" t="s">
        <v>909</v>
      </c>
      <c r="B278" s="1" t="s">
        <v>393</v>
      </c>
      <c r="C278" s="1" t="s">
        <v>394</v>
      </c>
      <c r="D278" s="1" t="str">
        <f>IF(MOD(MID(pesele__2[[#This Row],[PESEL]], 10, 1), 2) = 0, "k", "m")</f>
        <v>m</v>
      </c>
    </row>
    <row r="279" spans="1:4" x14ac:dyDescent="0.35">
      <c r="A279" s="1" t="s">
        <v>910</v>
      </c>
      <c r="B279" s="1" t="s">
        <v>395</v>
      </c>
      <c r="C279" s="1" t="s">
        <v>48</v>
      </c>
      <c r="D279" s="1" t="str">
        <f>IF(MOD(MID(pesele__2[[#This Row],[PESEL]], 10, 1), 2) = 0, "k", "m")</f>
        <v>m</v>
      </c>
    </row>
    <row r="280" spans="1:4" x14ac:dyDescent="0.35">
      <c r="A280" s="1" t="s">
        <v>911</v>
      </c>
      <c r="B280" s="1" t="s">
        <v>396</v>
      </c>
      <c r="C280" s="1" t="s">
        <v>42</v>
      </c>
      <c r="D280" s="1" t="str">
        <f>IF(MOD(MID(pesele__2[[#This Row],[PESEL]], 10, 1), 2) = 0, "k", "m")</f>
        <v>m</v>
      </c>
    </row>
    <row r="281" spans="1:4" x14ac:dyDescent="0.35">
      <c r="A281" s="1" t="s">
        <v>912</v>
      </c>
      <c r="B281" s="1" t="s">
        <v>397</v>
      </c>
      <c r="C281" s="1" t="s">
        <v>68</v>
      </c>
      <c r="D281" s="1" t="str">
        <f>IF(MOD(MID(pesele__2[[#This Row],[PESEL]], 10, 1), 2) = 0, "k", "m")</f>
        <v>m</v>
      </c>
    </row>
    <row r="282" spans="1:4" x14ac:dyDescent="0.35">
      <c r="A282" s="1" t="s">
        <v>913</v>
      </c>
      <c r="B282" s="1" t="s">
        <v>398</v>
      </c>
      <c r="C282" s="1" t="s">
        <v>48</v>
      </c>
      <c r="D282" s="1" t="str">
        <f>IF(MOD(MID(pesele__2[[#This Row],[PESEL]], 10, 1), 2) = 0, "k", "m")</f>
        <v>m</v>
      </c>
    </row>
    <row r="283" spans="1:4" x14ac:dyDescent="0.35">
      <c r="A283" s="1" t="s">
        <v>914</v>
      </c>
      <c r="B283" s="1" t="s">
        <v>399</v>
      </c>
      <c r="C283" s="1" t="s">
        <v>302</v>
      </c>
      <c r="D283" s="1" t="str">
        <f>IF(MOD(MID(pesele__2[[#This Row],[PESEL]], 10, 1), 2) = 0, "k", "m")</f>
        <v>m</v>
      </c>
    </row>
    <row r="284" spans="1:4" x14ac:dyDescent="0.35">
      <c r="A284" s="1" t="s">
        <v>915</v>
      </c>
      <c r="B284" s="1" t="s">
        <v>400</v>
      </c>
      <c r="C284" s="1" t="s">
        <v>48</v>
      </c>
      <c r="D284" s="1" t="str">
        <f>IF(MOD(MID(pesele__2[[#This Row],[PESEL]], 10, 1), 2) = 0, "k", "m")</f>
        <v>m</v>
      </c>
    </row>
    <row r="285" spans="1:4" x14ac:dyDescent="0.35">
      <c r="A285" s="1" t="s">
        <v>916</v>
      </c>
      <c r="B285" s="1" t="s">
        <v>401</v>
      </c>
      <c r="C285" s="1" t="s">
        <v>294</v>
      </c>
      <c r="D285" s="1" t="str">
        <f>IF(MOD(MID(pesele__2[[#This Row],[PESEL]], 10, 1), 2) = 0, "k", "m")</f>
        <v>m</v>
      </c>
    </row>
    <row r="286" spans="1:4" x14ac:dyDescent="0.35">
      <c r="A286" s="1" t="s">
        <v>917</v>
      </c>
      <c r="B286" s="1" t="s">
        <v>402</v>
      </c>
      <c r="C286" s="1" t="s">
        <v>60</v>
      </c>
      <c r="D286" s="1" t="str">
        <f>IF(MOD(MID(pesele__2[[#This Row],[PESEL]], 10, 1), 2) = 0, "k", "m")</f>
        <v>m</v>
      </c>
    </row>
    <row r="287" spans="1:4" x14ac:dyDescent="0.35">
      <c r="A287" s="1" t="s">
        <v>918</v>
      </c>
      <c r="B287" s="1" t="s">
        <v>403</v>
      </c>
      <c r="C287" s="1" t="s">
        <v>336</v>
      </c>
      <c r="D287" s="1" t="str">
        <f>IF(MOD(MID(pesele__2[[#This Row],[PESEL]], 10, 1), 2) = 0, "k", "m")</f>
        <v>k</v>
      </c>
    </row>
    <row r="288" spans="1:4" x14ac:dyDescent="0.35">
      <c r="A288" s="1" t="s">
        <v>919</v>
      </c>
      <c r="B288" s="1" t="s">
        <v>404</v>
      </c>
      <c r="C288" s="1" t="s">
        <v>405</v>
      </c>
      <c r="D288" s="1" t="str">
        <f>IF(MOD(MID(pesele__2[[#This Row],[PESEL]], 10, 1), 2) = 0, "k", "m")</f>
        <v>m</v>
      </c>
    </row>
    <row r="289" spans="1:4" x14ac:dyDescent="0.35">
      <c r="A289" s="1" t="s">
        <v>920</v>
      </c>
      <c r="B289" s="1" t="s">
        <v>406</v>
      </c>
      <c r="C289" s="1" t="s">
        <v>134</v>
      </c>
      <c r="D289" s="1" t="str">
        <f>IF(MOD(MID(pesele__2[[#This Row],[PESEL]], 10, 1), 2) = 0, "k", "m")</f>
        <v>k</v>
      </c>
    </row>
    <row r="290" spans="1:4" x14ac:dyDescent="0.35">
      <c r="A290" s="1" t="s">
        <v>921</v>
      </c>
      <c r="B290" s="1" t="s">
        <v>217</v>
      </c>
      <c r="C290" s="1" t="s">
        <v>218</v>
      </c>
      <c r="D290" s="1" t="str">
        <f>IF(MOD(MID(pesele__2[[#This Row],[PESEL]], 10, 1), 2) = 0, "k", "m")</f>
        <v>k</v>
      </c>
    </row>
    <row r="291" spans="1:4" x14ac:dyDescent="0.35">
      <c r="A291" s="1" t="s">
        <v>922</v>
      </c>
      <c r="B291" s="1" t="s">
        <v>407</v>
      </c>
      <c r="C291" s="1" t="s">
        <v>72</v>
      </c>
      <c r="D291" s="1" t="str">
        <f>IF(MOD(MID(pesele__2[[#This Row],[PESEL]], 10, 1), 2) = 0, "k", "m")</f>
        <v>k</v>
      </c>
    </row>
    <row r="292" spans="1:4" x14ac:dyDescent="0.35">
      <c r="A292" s="1" t="s">
        <v>923</v>
      </c>
      <c r="B292" s="1" t="s">
        <v>408</v>
      </c>
      <c r="C292" s="1" t="s">
        <v>104</v>
      </c>
      <c r="D292" s="1" t="str">
        <f>IF(MOD(MID(pesele__2[[#This Row],[PESEL]], 10, 1), 2) = 0, "k", "m")</f>
        <v>m</v>
      </c>
    </row>
    <row r="293" spans="1:4" x14ac:dyDescent="0.35">
      <c r="A293" s="1" t="s">
        <v>924</v>
      </c>
      <c r="B293" s="1" t="s">
        <v>409</v>
      </c>
      <c r="C293" s="1" t="s">
        <v>410</v>
      </c>
      <c r="D293" s="1" t="str">
        <f>IF(MOD(MID(pesele__2[[#This Row],[PESEL]], 10, 1), 2) = 0, "k", "m")</f>
        <v>k</v>
      </c>
    </row>
    <row r="294" spans="1:4" x14ac:dyDescent="0.35">
      <c r="A294" s="1" t="s">
        <v>925</v>
      </c>
      <c r="B294" s="1" t="s">
        <v>411</v>
      </c>
      <c r="C294" s="1" t="s">
        <v>257</v>
      </c>
      <c r="D294" s="1" t="str">
        <f>IF(MOD(MID(pesele__2[[#This Row],[PESEL]], 10, 1), 2) = 0, "k", "m")</f>
        <v>k</v>
      </c>
    </row>
    <row r="295" spans="1:4" x14ac:dyDescent="0.35">
      <c r="A295" s="1" t="s">
        <v>926</v>
      </c>
      <c r="B295" s="1" t="s">
        <v>169</v>
      </c>
      <c r="C295" s="1" t="s">
        <v>51</v>
      </c>
      <c r="D295" s="1" t="str">
        <f>IF(MOD(MID(pesele__2[[#This Row],[PESEL]], 10, 1), 2) = 0, "k", "m")</f>
        <v>k</v>
      </c>
    </row>
    <row r="296" spans="1:4" x14ac:dyDescent="0.35">
      <c r="A296" s="1" t="s">
        <v>927</v>
      </c>
      <c r="B296" s="1" t="s">
        <v>412</v>
      </c>
      <c r="C296" s="1" t="s">
        <v>70</v>
      </c>
      <c r="D296" s="1" t="str">
        <f>IF(MOD(MID(pesele__2[[#This Row],[PESEL]], 10, 1), 2) = 0, "k", "m")</f>
        <v>m</v>
      </c>
    </row>
    <row r="297" spans="1:4" x14ac:dyDescent="0.35">
      <c r="A297" s="1" t="s">
        <v>928</v>
      </c>
      <c r="B297" s="1" t="s">
        <v>413</v>
      </c>
      <c r="C297" s="1" t="s">
        <v>153</v>
      </c>
      <c r="D297" s="1" t="str">
        <f>IF(MOD(MID(pesele__2[[#This Row],[PESEL]], 10, 1), 2) = 0, "k", "m")</f>
        <v>m</v>
      </c>
    </row>
    <row r="298" spans="1:4" x14ac:dyDescent="0.35">
      <c r="A298" s="1" t="s">
        <v>929</v>
      </c>
      <c r="B298" s="1" t="s">
        <v>414</v>
      </c>
      <c r="C298" s="1" t="s">
        <v>70</v>
      </c>
      <c r="D298" s="1" t="str">
        <f>IF(MOD(MID(pesele__2[[#This Row],[PESEL]], 10, 1), 2) = 0, "k", "m")</f>
        <v>m</v>
      </c>
    </row>
    <row r="299" spans="1:4" x14ac:dyDescent="0.35">
      <c r="A299" s="1" t="s">
        <v>930</v>
      </c>
      <c r="B299" s="1" t="s">
        <v>109</v>
      </c>
      <c r="C299" s="1" t="s">
        <v>137</v>
      </c>
      <c r="D299" s="1" t="str">
        <f>IF(MOD(MID(pesele__2[[#This Row],[PESEL]], 10, 1), 2) = 0, "k", "m")</f>
        <v>m</v>
      </c>
    </row>
    <row r="300" spans="1:4" x14ac:dyDescent="0.35">
      <c r="A300" s="1" t="s">
        <v>931</v>
      </c>
      <c r="B300" s="1" t="s">
        <v>415</v>
      </c>
      <c r="C300" s="1" t="s">
        <v>98</v>
      </c>
      <c r="D300" s="1" t="str">
        <f>IF(MOD(MID(pesele__2[[#This Row],[PESEL]], 10, 1), 2) = 0, "k", "m")</f>
        <v>m</v>
      </c>
    </row>
    <row r="301" spans="1:4" x14ac:dyDescent="0.35">
      <c r="A301" s="1" t="s">
        <v>932</v>
      </c>
      <c r="B301" s="1" t="s">
        <v>416</v>
      </c>
      <c r="C301" s="1" t="s">
        <v>253</v>
      </c>
      <c r="D301" s="1" t="str">
        <f>IF(MOD(MID(pesele__2[[#This Row],[PESEL]], 10, 1), 2) = 0, "k", "m")</f>
        <v>k</v>
      </c>
    </row>
    <row r="302" spans="1:4" x14ac:dyDescent="0.35">
      <c r="A302" s="1" t="s">
        <v>933</v>
      </c>
      <c r="B302" s="1" t="s">
        <v>417</v>
      </c>
      <c r="C302" s="1" t="s">
        <v>17</v>
      </c>
      <c r="D302" s="1" t="str">
        <f>IF(MOD(MID(pesele__2[[#This Row],[PESEL]], 10, 1), 2) = 0, "k", "m")</f>
        <v>m</v>
      </c>
    </row>
    <row r="303" spans="1:4" x14ac:dyDescent="0.35">
      <c r="A303" s="1" t="s">
        <v>934</v>
      </c>
      <c r="B303" s="1" t="s">
        <v>418</v>
      </c>
      <c r="C303" s="1" t="s">
        <v>419</v>
      </c>
      <c r="D303" s="1" t="str">
        <f>IF(MOD(MID(pesele__2[[#This Row],[PESEL]], 10, 1), 2) = 0, "k", "m")</f>
        <v>k</v>
      </c>
    </row>
    <row r="304" spans="1:4" x14ac:dyDescent="0.35">
      <c r="A304" s="1" t="s">
        <v>935</v>
      </c>
      <c r="B304" s="1" t="s">
        <v>420</v>
      </c>
      <c r="C304" s="1" t="s">
        <v>31</v>
      </c>
      <c r="D304" s="1" t="str">
        <f>IF(MOD(MID(pesele__2[[#This Row],[PESEL]], 10, 1), 2) = 0, "k", "m")</f>
        <v>m</v>
      </c>
    </row>
    <row r="305" spans="1:4" x14ac:dyDescent="0.35">
      <c r="A305" s="1" t="s">
        <v>936</v>
      </c>
      <c r="B305" s="1" t="s">
        <v>421</v>
      </c>
      <c r="C305" s="1" t="s">
        <v>257</v>
      </c>
      <c r="D305" s="1" t="str">
        <f>IF(MOD(MID(pesele__2[[#This Row],[PESEL]], 10, 1), 2) = 0, "k", "m")</f>
        <v>k</v>
      </c>
    </row>
    <row r="306" spans="1:4" x14ac:dyDescent="0.35">
      <c r="A306" s="1" t="s">
        <v>937</v>
      </c>
      <c r="B306" s="1" t="s">
        <v>254</v>
      </c>
      <c r="C306" s="1" t="s">
        <v>134</v>
      </c>
      <c r="D306" s="1" t="str">
        <f>IF(MOD(MID(pesele__2[[#This Row],[PESEL]], 10, 1), 2) = 0, "k", "m")</f>
        <v>k</v>
      </c>
    </row>
    <row r="307" spans="1:4" x14ac:dyDescent="0.35">
      <c r="A307" s="1" t="s">
        <v>938</v>
      </c>
      <c r="B307" s="1" t="s">
        <v>422</v>
      </c>
      <c r="C307" s="1" t="s">
        <v>423</v>
      </c>
      <c r="D307" s="1" t="str">
        <f>IF(MOD(MID(pesele__2[[#This Row],[PESEL]], 10, 1), 2) = 0, "k", "m")</f>
        <v>k</v>
      </c>
    </row>
    <row r="308" spans="1:4" x14ac:dyDescent="0.35">
      <c r="A308" s="1" t="s">
        <v>939</v>
      </c>
      <c r="B308" s="1" t="s">
        <v>424</v>
      </c>
      <c r="C308" s="1" t="s">
        <v>72</v>
      </c>
      <c r="D308" s="1" t="str">
        <f>IF(MOD(MID(pesele__2[[#This Row],[PESEL]], 10, 1), 2) = 0, "k", "m")</f>
        <v>k</v>
      </c>
    </row>
    <row r="309" spans="1:4" x14ac:dyDescent="0.35">
      <c r="A309" s="1" t="s">
        <v>940</v>
      </c>
      <c r="B309" s="1" t="s">
        <v>425</v>
      </c>
      <c r="C309" s="1" t="s">
        <v>426</v>
      </c>
      <c r="D309" s="1" t="str">
        <f>IF(MOD(MID(pesele__2[[#This Row],[PESEL]], 10, 1), 2) = 0, "k", "m")</f>
        <v>m</v>
      </c>
    </row>
    <row r="310" spans="1:4" x14ac:dyDescent="0.35">
      <c r="A310" s="1" t="s">
        <v>941</v>
      </c>
      <c r="B310" s="1" t="s">
        <v>77</v>
      </c>
      <c r="C310" s="1" t="s">
        <v>48</v>
      </c>
      <c r="D310" s="1" t="str">
        <f>IF(MOD(MID(pesele__2[[#This Row],[PESEL]], 10, 1), 2) = 0, "k", "m")</f>
        <v>m</v>
      </c>
    </row>
    <row r="311" spans="1:4" x14ac:dyDescent="0.35">
      <c r="A311" s="1" t="s">
        <v>942</v>
      </c>
      <c r="B311" s="1" t="s">
        <v>401</v>
      </c>
      <c r="C311" s="1" t="s">
        <v>137</v>
      </c>
      <c r="D311" s="1" t="str">
        <f>IF(MOD(MID(pesele__2[[#This Row],[PESEL]], 10, 1), 2) = 0, "k", "m")</f>
        <v>m</v>
      </c>
    </row>
    <row r="312" spans="1:4" x14ac:dyDescent="0.35">
      <c r="A312" s="1" t="s">
        <v>943</v>
      </c>
      <c r="B312" s="1" t="s">
        <v>427</v>
      </c>
      <c r="C312" s="1" t="s">
        <v>121</v>
      </c>
      <c r="D312" s="1" t="str">
        <f>IF(MOD(MID(pesele__2[[#This Row],[PESEL]], 10, 1), 2) = 0, "k", "m")</f>
        <v>k</v>
      </c>
    </row>
    <row r="313" spans="1:4" x14ac:dyDescent="0.35">
      <c r="A313" s="1" t="s">
        <v>944</v>
      </c>
      <c r="B313" s="1" t="s">
        <v>428</v>
      </c>
      <c r="C313" s="1" t="s">
        <v>84</v>
      </c>
      <c r="D313" s="1" t="str">
        <f>IF(MOD(MID(pesele__2[[#This Row],[PESEL]], 10, 1), 2) = 0, "k", "m")</f>
        <v>k</v>
      </c>
    </row>
    <row r="314" spans="1:4" x14ac:dyDescent="0.35">
      <c r="A314" s="1" t="s">
        <v>945</v>
      </c>
      <c r="B314" s="1" t="s">
        <v>429</v>
      </c>
      <c r="C314" s="1" t="s">
        <v>58</v>
      </c>
      <c r="D314" s="1" t="str">
        <f>IF(MOD(MID(pesele__2[[#This Row],[PESEL]], 10, 1), 2) = 0, "k", "m")</f>
        <v>k</v>
      </c>
    </row>
    <row r="315" spans="1:4" x14ac:dyDescent="0.35">
      <c r="A315" s="1" t="s">
        <v>946</v>
      </c>
      <c r="B315" s="1" t="s">
        <v>430</v>
      </c>
      <c r="C315" s="1" t="s">
        <v>150</v>
      </c>
      <c r="D315" s="1" t="str">
        <f>IF(MOD(MID(pesele__2[[#This Row],[PESEL]], 10, 1), 2) = 0, "k", "m")</f>
        <v>k</v>
      </c>
    </row>
    <row r="316" spans="1:4" x14ac:dyDescent="0.35">
      <c r="A316" s="1" t="s">
        <v>947</v>
      </c>
      <c r="B316" s="1" t="s">
        <v>431</v>
      </c>
      <c r="C316" s="1" t="s">
        <v>214</v>
      </c>
      <c r="D316" s="1" t="str">
        <f>IF(MOD(MID(pesele__2[[#This Row],[PESEL]], 10, 1), 2) = 0, "k", "m")</f>
        <v>k</v>
      </c>
    </row>
    <row r="317" spans="1:4" x14ac:dyDescent="0.35">
      <c r="A317" s="1" t="s">
        <v>948</v>
      </c>
      <c r="B317" s="1" t="s">
        <v>129</v>
      </c>
      <c r="C317" s="1" t="s">
        <v>130</v>
      </c>
      <c r="D317" s="1" t="str">
        <f>IF(MOD(MID(pesele__2[[#This Row],[PESEL]], 10, 1), 2) = 0, "k", "m")</f>
        <v>m</v>
      </c>
    </row>
    <row r="318" spans="1:4" x14ac:dyDescent="0.35">
      <c r="A318" s="1" t="s">
        <v>949</v>
      </c>
      <c r="B318" s="1" t="s">
        <v>432</v>
      </c>
      <c r="C318" s="1" t="s">
        <v>253</v>
      </c>
      <c r="D318" s="1" t="str">
        <f>IF(MOD(MID(pesele__2[[#This Row],[PESEL]], 10, 1), 2) = 0, "k", "m")</f>
        <v>k</v>
      </c>
    </row>
    <row r="319" spans="1:4" x14ac:dyDescent="0.35">
      <c r="A319" s="1" t="s">
        <v>950</v>
      </c>
      <c r="B319" s="1" t="s">
        <v>433</v>
      </c>
      <c r="C319" s="1" t="s">
        <v>255</v>
      </c>
      <c r="D319" s="1" t="str">
        <f>IF(MOD(MID(pesele__2[[#This Row],[PESEL]], 10, 1), 2) = 0, "k", "m")</f>
        <v>k</v>
      </c>
    </row>
    <row r="320" spans="1:4" x14ac:dyDescent="0.35">
      <c r="A320" s="1" t="s">
        <v>951</v>
      </c>
      <c r="B320" s="1" t="s">
        <v>434</v>
      </c>
      <c r="C320" s="1" t="s">
        <v>435</v>
      </c>
      <c r="D320" s="1" t="str">
        <f>IF(MOD(MID(pesele__2[[#This Row],[PESEL]], 10, 1), 2) = 0, "k", "m")</f>
        <v>m</v>
      </c>
    </row>
    <row r="321" spans="1:4" x14ac:dyDescent="0.35">
      <c r="A321" s="1" t="s">
        <v>952</v>
      </c>
      <c r="B321" s="1" t="s">
        <v>69</v>
      </c>
      <c r="C321" s="1" t="s">
        <v>42</v>
      </c>
      <c r="D321" s="1" t="str">
        <f>IF(MOD(MID(pesele__2[[#This Row],[PESEL]], 10, 1), 2) = 0, "k", "m")</f>
        <v>m</v>
      </c>
    </row>
    <row r="322" spans="1:4" x14ac:dyDescent="0.35">
      <c r="A322" s="1" t="s">
        <v>953</v>
      </c>
      <c r="B322" s="1" t="s">
        <v>436</v>
      </c>
      <c r="C322" s="1" t="s">
        <v>172</v>
      </c>
      <c r="D322" s="1" t="str">
        <f>IF(MOD(MID(pesele__2[[#This Row],[PESEL]], 10, 1), 2) = 0, "k", "m")</f>
        <v>k</v>
      </c>
    </row>
    <row r="323" spans="1:4" x14ac:dyDescent="0.35">
      <c r="A323" s="1" t="s">
        <v>954</v>
      </c>
      <c r="B323" s="1" t="s">
        <v>437</v>
      </c>
      <c r="C323" s="1" t="s">
        <v>438</v>
      </c>
      <c r="D323" s="1" t="str">
        <f>IF(MOD(MID(pesele__2[[#This Row],[PESEL]], 10, 1), 2) = 0, "k", "m")</f>
        <v>m</v>
      </c>
    </row>
    <row r="324" spans="1:4" x14ac:dyDescent="0.35">
      <c r="A324" s="1" t="s">
        <v>955</v>
      </c>
      <c r="B324" s="1" t="s">
        <v>439</v>
      </c>
      <c r="C324" s="1" t="s">
        <v>56</v>
      </c>
      <c r="D324" s="1" t="str">
        <f>IF(MOD(MID(pesele__2[[#This Row],[PESEL]], 10, 1), 2) = 0, "k", "m")</f>
        <v>k</v>
      </c>
    </row>
    <row r="325" spans="1:4" x14ac:dyDescent="0.35">
      <c r="A325" s="1" t="s">
        <v>956</v>
      </c>
      <c r="B325" s="1" t="s">
        <v>440</v>
      </c>
      <c r="C325" s="1" t="s">
        <v>201</v>
      </c>
      <c r="D325" s="1" t="str">
        <f>IF(MOD(MID(pesele__2[[#This Row],[PESEL]], 10, 1), 2) = 0, "k", "m")</f>
        <v>k</v>
      </c>
    </row>
    <row r="326" spans="1:4" x14ac:dyDescent="0.35">
      <c r="A326" s="1" t="s">
        <v>957</v>
      </c>
      <c r="B326" s="1" t="s">
        <v>441</v>
      </c>
      <c r="C326" s="1" t="s">
        <v>442</v>
      </c>
      <c r="D326" s="1" t="str">
        <f>IF(MOD(MID(pesele__2[[#This Row],[PESEL]], 10, 1), 2) = 0, "k", "m")</f>
        <v>k</v>
      </c>
    </row>
    <row r="327" spans="1:4" x14ac:dyDescent="0.35">
      <c r="A327" s="1" t="s">
        <v>958</v>
      </c>
      <c r="B327" s="1" t="s">
        <v>443</v>
      </c>
      <c r="C327" s="1" t="s">
        <v>242</v>
      </c>
      <c r="D327" s="1" t="str">
        <f>IF(MOD(MID(pesele__2[[#This Row],[PESEL]], 10, 1), 2) = 0, "k", "m")</f>
        <v>k</v>
      </c>
    </row>
    <row r="328" spans="1:4" x14ac:dyDescent="0.35">
      <c r="A328" s="1" t="s">
        <v>959</v>
      </c>
      <c r="B328" s="1" t="s">
        <v>436</v>
      </c>
      <c r="C328" s="1" t="s">
        <v>70</v>
      </c>
      <c r="D328" s="1" t="str">
        <f>IF(MOD(MID(pesele__2[[#This Row],[PESEL]], 10, 1), 2) = 0, "k", "m")</f>
        <v>m</v>
      </c>
    </row>
    <row r="329" spans="1:4" x14ac:dyDescent="0.35">
      <c r="A329" s="1" t="s">
        <v>960</v>
      </c>
      <c r="B329" s="1" t="s">
        <v>444</v>
      </c>
      <c r="C329" s="1" t="s">
        <v>294</v>
      </c>
      <c r="D329" s="1" t="str">
        <f>IF(MOD(MID(pesele__2[[#This Row],[PESEL]], 10, 1), 2) = 0, "k", "m")</f>
        <v>m</v>
      </c>
    </row>
    <row r="330" spans="1:4" x14ac:dyDescent="0.35">
      <c r="A330" s="1" t="s">
        <v>961</v>
      </c>
      <c r="B330" s="1" t="s">
        <v>445</v>
      </c>
      <c r="C330" s="1" t="s">
        <v>26</v>
      </c>
      <c r="D330" s="1" t="str">
        <f>IF(MOD(MID(pesele__2[[#This Row],[PESEL]], 10, 1), 2) = 0, "k", "m")</f>
        <v>m</v>
      </c>
    </row>
    <row r="331" spans="1:4" x14ac:dyDescent="0.35">
      <c r="A331" s="1" t="s">
        <v>962</v>
      </c>
      <c r="B331" s="1" t="s">
        <v>446</v>
      </c>
      <c r="C331" s="1" t="s">
        <v>78</v>
      </c>
      <c r="D331" s="1" t="str">
        <f>IF(MOD(MID(pesele__2[[#This Row],[PESEL]], 10, 1), 2) = 0, "k", "m")</f>
        <v>m</v>
      </c>
    </row>
    <row r="332" spans="1:4" x14ac:dyDescent="0.35">
      <c r="A332" s="1" t="s">
        <v>963</v>
      </c>
      <c r="B332" s="1" t="s">
        <v>447</v>
      </c>
      <c r="C332" s="1" t="s">
        <v>166</v>
      </c>
      <c r="D332" s="1" t="str">
        <f>IF(MOD(MID(pesele__2[[#This Row],[PESEL]], 10, 1), 2) = 0, "k", "m")</f>
        <v>k</v>
      </c>
    </row>
    <row r="333" spans="1:4" x14ac:dyDescent="0.35">
      <c r="A333" s="1" t="s">
        <v>964</v>
      </c>
      <c r="B333" s="1" t="s">
        <v>448</v>
      </c>
      <c r="C333" s="1" t="s">
        <v>72</v>
      </c>
      <c r="D333" s="1" t="str">
        <f>IF(MOD(MID(pesele__2[[#This Row],[PESEL]], 10, 1), 2) = 0, "k", "m")</f>
        <v>k</v>
      </c>
    </row>
    <row r="334" spans="1:4" x14ac:dyDescent="0.35">
      <c r="A334" s="1" t="s">
        <v>965</v>
      </c>
      <c r="B334" s="1" t="s">
        <v>449</v>
      </c>
      <c r="C334" s="1" t="s">
        <v>37</v>
      </c>
      <c r="D334" s="1" t="str">
        <f>IF(MOD(MID(pesele__2[[#This Row],[PESEL]], 10, 1), 2) = 0, "k", "m")</f>
        <v>k</v>
      </c>
    </row>
    <row r="335" spans="1:4" x14ac:dyDescent="0.35">
      <c r="A335" s="1" t="s">
        <v>966</v>
      </c>
      <c r="B335" s="1" t="s">
        <v>450</v>
      </c>
      <c r="C335" s="1" t="s">
        <v>126</v>
      </c>
      <c r="D335" s="1" t="str">
        <f>IF(MOD(MID(pesele__2[[#This Row],[PESEL]], 10, 1), 2) = 0, "k", "m")</f>
        <v>m</v>
      </c>
    </row>
    <row r="336" spans="1:4" x14ac:dyDescent="0.35">
      <c r="A336" s="1" t="s">
        <v>967</v>
      </c>
      <c r="B336" s="1" t="s">
        <v>451</v>
      </c>
      <c r="C336" s="1" t="s">
        <v>452</v>
      </c>
      <c r="D336" s="1" t="str">
        <f>IF(MOD(MID(pesele__2[[#This Row],[PESEL]], 10, 1), 2) = 0, "k", "m")</f>
        <v>k</v>
      </c>
    </row>
    <row r="337" spans="1:4" x14ac:dyDescent="0.35">
      <c r="A337" s="1" t="s">
        <v>968</v>
      </c>
      <c r="B337" s="1" t="s">
        <v>453</v>
      </c>
      <c r="C337" s="1" t="s">
        <v>214</v>
      </c>
      <c r="D337" s="1" t="str">
        <f>IF(MOD(MID(pesele__2[[#This Row],[PESEL]], 10, 1), 2) = 0, "k", "m")</f>
        <v>k</v>
      </c>
    </row>
    <row r="338" spans="1:4" x14ac:dyDescent="0.35">
      <c r="A338" s="1" t="s">
        <v>969</v>
      </c>
      <c r="B338" s="1" t="s">
        <v>454</v>
      </c>
      <c r="C338" s="1" t="s">
        <v>162</v>
      </c>
      <c r="D338" s="1" t="str">
        <f>IF(MOD(MID(pesele__2[[#This Row],[PESEL]], 10, 1), 2) = 0, "k", "m")</f>
        <v>m</v>
      </c>
    </row>
    <row r="339" spans="1:4" x14ac:dyDescent="0.35">
      <c r="A339" s="1" t="s">
        <v>970</v>
      </c>
      <c r="B339" s="1" t="s">
        <v>371</v>
      </c>
      <c r="C339" s="1" t="s">
        <v>455</v>
      </c>
      <c r="D339" s="1" t="str">
        <f>IF(MOD(MID(pesele__2[[#This Row],[PESEL]], 10, 1), 2) = 0, "k", "m")</f>
        <v>m</v>
      </c>
    </row>
    <row r="340" spans="1:4" x14ac:dyDescent="0.35">
      <c r="A340" s="1" t="s">
        <v>971</v>
      </c>
      <c r="B340" s="1" t="s">
        <v>456</v>
      </c>
      <c r="C340" s="1" t="s">
        <v>70</v>
      </c>
      <c r="D340" s="1" t="str">
        <f>IF(MOD(MID(pesele__2[[#This Row],[PESEL]], 10, 1), 2) = 0, "k", "m")</f>
        <v>m</v>
      </c>
    </row>
    <row r="341" spans="1:4" x14ac:dyDescent="0.35">
      <c r="A341" s="1" t="s">
        <v>972</v>
      </c>
      <c r="B341" s="1" t="s">
        <v>457</v>
      </c>
      <c r="C341" s="1" t="s">
        <v>51</v>
      </c>
      <c r="D341" s="1" t="str">
        <f>IF(MOD(MID(pesele__2[[#This Row],[PESEL]], 10, 1), 2) = 0, "k", "m")</f>
        <v>k</v>
      </c>
    </row>
    <row r="342" spans="1:4" x14ac:dyDescent="0.35">
      <c r="A342" s="1" t="s">
        <v>973</v>
      </c>
      <c r="B342" s="1" t="s">
        <v>458</v>
      </c>
      <c r="C342" s="1" t="s">
        <v>68</v>
      </c>
      <c r="D342" s="1" t="str">
        <f>IF(MOD(MID(pesele__2[[#This Row],[PESEL]], 10, 1), 2) = 0, "k", "m")</f>
        <v>m</v>
      </c>
    </row>
    <row r="343" spans="1:4" x14ac:dyDescent="0.35">
      <c r="A343" s="1" t="s">
        <v>974</v>
      </c>
      <c r="B343" s="1" t="s">
        <v>459</v>
      </c>
      <c r="C343" s="1" t="s">
        <v>68</v>
      </c>
      <c r="D343" s="1" t="str">
        <f>IF(MOD(MID(pesele__2[[#This Row],[PESEL]], 10, 1), 2) = 0, "k", "m")</f>
        <v>m</v>
      </c>
    </row>
    <row r="344" spans="1:4" x14ac:dyDescent="0.35">
      <c r="A344" s="1" t="s">
        <v>975</v>
      </c>
      <c r="B344" s="1" t="s">
        <v>460</v>
      </c>
      <c r="C344" s="1" t="s">
        <v>8</v>
      </c>
      <c r="D344" s="1" t="str">
        <f>IF(MOD(MID(pesele__2[[#This Row],[PESEL]], 10, 1), 2) = 0, "k", "m")</f>
        <v>m</v>
      </c>
    </row>
    <row r="345" spans="1:4" x14ac:dyDescent="0.35">
      <c r="A345" s="1" t="s">
        <v>976</v>
      </c>
      <c r="B345" s="1" t="s">
        <v>461</v>
      </c>
      <c r="C345" s="1" t="s">
        <v>223</v>
      </c>
      <c r="D345" s="1" t="str">
        <f>IF(MOD(MID(pesele__2[[#This Row],[PESEL]], 10, 1), 2) = 0, "k", "m")</f>
        <v>k</v>
      </c>
    </row>
    <row r="346" spans="1:4" x14ac:dyDescent="0.35">
      <c r="A346" s="1" t="s">
        <v>977</v>
      </c>
      <c r="B346" s="1" t="s">
        <v>462</v>
      </c>
      <c r="C346" s="1" t="s">
        <v>236</v>
      </c>
      <c r="D346" s="1" t="str">
        <f>IF(MOD(MID(pesele__2[[#This Row],[PESEL]], 10, 1), 2) = 0, "k", "m")</f>
        <v>k</v>
      </c>
    </row>
    <row r="347" spans="1:4" x14ac:dyDescent="0.35">
      <c r="A347" s="1" t="s">
        <v>978</v>
      </c>
      <c r="B347" s="1" t="s">
        <v>463</v>
      </c>
      <c r="C347" s="1" t="s">
        <v>305</v>
      </c>
      <c r="D347" s="1" t="str">
        <f>IF(MOD(MID(pesele__2[[#This Row],[PESEL]], 10, 1), 2) = 0, "k", "m")</f>
        <v>m</v>
      </c>
    </row>
    <row r="348" spans="1:4" x14ac:dyDescent="0.35">
      <c r="A348" s="1" t="s">
        <v>979</v>
      </c>
      <c r="B348" s="1" t="s">
        <v>464</v>
      </c>
      <c r="C348" s="1" t="s">
        <v>465</v>
      </c>
      <c r="D348" s="1" t="str">
        <f>IF(MOD(MID(pesele__2[[#This Row],[PESEL]], 10, 1), 2) = 0, "k", "m")</f>
        <v>m</v>
      </c>
    </row>
    <row r="349" spans="1:4" x14ac:dyDescent="0.35">
      <c r="A349" s="1" t="s">
        <v>980</v>
      </c>
      <c r="B349" s="1" t="s">
        <v>466</v>
      </c>
      <c r="C349" s="1" t="s">
        <v>60</v>
      </c>
      <c r="D349" s="1" t="str">
        <f>IF(MOD(MID(pesele__2[[#This Row],[PESEL]], 10, 1), 2) = 0, "k", "m")</f>
        <v>m</v>
      </c>
    </row>
    <row r="350" spans="1:4" x14ac:dyDescent="0.35">
      <c r="A350" s="1" t="s">
        <v>981</v>
      </c>
      <c r="B350" s="1" t="s">
        <v>467</v>
      </c>
      <c r="C350" s="1" t="s">
        <v>104</v>
      </c>
      <c r="D350" s="1" t="str">
        <f>IF(MOD(MID(pesele__2[[#This Row],[PESEL]], 10, 1), 2) = 0, "k", "m")</f>
        <v>m</v>
      </c>
    </row>
    <row r="351" spans="1:4" x14ac:dyDescent="0.35">
      <c r="A351" s="1" t="s">
        <v>982</v>
      </c>
      <c r="B351" s="1" t="s">
        <v>468</v>
      </c>
      <c r="C351" s="1" t="s">
        <v>14</v>
      </c>
      <c r="D351" s="1" t="str">
        <f>IF(MOD(MID(pesele__2[[#This Row],[PESEL]], 10, 1), 2) = 0, "k", "m")</f>
        <v>m</v>
      </c>
    </row>
    <row r="352" spans="1:4" x14ac:dyDescent="0.35">
      <c r="A352" s="1" t="s">
        <v>983</v>
      </c>
      <c r="B352" s="1" t="s">
        <v>469</v>
      </c>
      <c r="C352" s="1" t="s">
        <v>470</v>
      </c>
      <c r="D352" s="1" t="str">
        <f>IF(MOD(MID(pesele__2[[#This Row],[PESEL]], 10, 1), 2) = 0, "k", "m")</f>
        <v>m</v>
      </c>
    </row>
    <row r="353" spans="1:4" x14ac:dyDescent="0.35">
      <c r="A353" s="1" t="s">
        <v>984</v>
      </c>
      <c r="B353" s="1" t="s">
        <v>471</v>
      </c>
      <c r="C353" s="1" t="s">
        <v>472</v>
      </c>
      <c r="D353" s="1" t="str">
        <f>IF(MOD(MID(pesele__2[[#This Row],[PESEL]], 10, 1), 2) = 0, "k", "m")</f>
        <v>k</v>
      </c>
    </row>
    <row r="354" spans="1:4" x14ac:dyDescent="0.35">
      <c r="A354" s="1" t="s">
        <v>985</v>
      </c>
      <c r="B354" s="1" t="s">
        <v>473</v>
      </c>
      <c r="C354" s="1" t="s">
        <v>12</v>
      </c>
      <c r="D354" s="1" t="str">
        <f>IF(MOD(MID(pesele__2[[#This Row],[PESEL]], 10, 1), 2) = 0, "k", "m")</f>
        <v>m</v>
      </c>
    </row>
    <row r="355" spans="1:4" x14ac:dyDescent="0.35">
      <c r="A355" s="1" t="s">
        <v>986</v>
      </c>
      <c r="B355" s="1" t="s">
        <v>474</v>
      </c>
      <c r="C355" s="1" t="s">
        <v>475</v>
      </c>
      <c r="D355" s="1" t="str">
        <f>IF(MOD(MID(pesele__2[[#This Row],[PESEL]], 10, 1), 2) = 0, "k", "m")</f>
        <v>k</v>
      </c>
    </row>
    <row r="356" spans="1:4" x14ac:dyDescent="0.35">
      <c r="A356" s="1" t="s">
        <v>987</v>
      </c>
      <c r="B356" s="1" t="s">
        <v>476</v>
      </c>
      <c r="C356" s="1" t="s">
        <v>477</v>
      </c>
      <c r="D356" s="1" t="str">
        <f>IF(MOD(MID(pesele__2[[#This Row],[PESEL]], 10, 1), 2) = 0, "k", "m")</f>
        <v>m</v>
      </c>
    </row>
    <row r="357" spans="1:4" x14ac:dyDescent="0.35">
      <c r="A357" s="1" t="s">
        <v>988</v>
      </c>
      <c r="B357" s="1" t="s">
        <v>478</v>
      </c>
      <c r="C357" s="1" t="s">
        <v>40</v>
      </c>
      <c r="D357" s="1" t="str">
        <f>IF(MOD(MID(pesele__2[[#This Row],[PESEL]], 10, 1), 2) = 0, "k", "m")</f>
        <v>m</v>
      </c>
    </row>
    <row r="358" spans="1:4" x14ac:dyDescent="0.35">
      <c r="A358" s="1" t="s">
        <v>989</v>
      </c>
      <c r="B358" s="1" t="s">
        <v>479</v>
      </c>
      <c r="C358" s="1" t="s">
        <v>475</v>
      </c>
      <c r="D358" s="1" t="str">
        <f>IF(MOD(MID(pesele__2[[#This Row],[PESEL]], 10, 1), 2) = 0, "k", "m")</f>
        <v>k</v>
      </c>
    </row>
    <row r="359" spans="1:4" x14ac:dyDescent="0.35">
      <c r="A359" s="1" t="s">
        <v>990</v>
      </c>
      <c r="B359" s="1" t="s">
        <v>480</v>
      </c>
      <c r="C359" s="1" t="s">
        <v>93</v>
      </c>
      <c r="D359" s="1" t="str">
        <f>IF(MOD(MID(pesele__2[[#This Row],[PESEL]], 10, 1), 2) = 0, "k", "m")</f>
        <v>k</v>
      </c>
    </row>
    <row r="360" spans="1:4" x14ac:dyDescent="0.35">
      <c r="A360" s="1" t="s">
        <v>991</v>
      </c>
      <c r="B360" s="1" t="s">
        <v>481</v>
      </c>
      <c r="C360" s="1" t="s">
        <v>482</v>
      </c>
      <c r="D360" s="1" t="str">
        <f>IF(MOD(MID(pesele__2[[#This Row],[PESEL]], 10, 1), 2) = 0, "k", "m")</f>
        <v>m</v>
      </c>
    </row>
    <row r="361" spans="1:4" x14ac:dyDescent="0.35">
      <c r="A361" s="1" t="s">
        <v>992</v>
      </c>
      <c r="B361" s="1" t="s">
        <v>483</v>
      </c>
      <c r="C361" s="1" t="s">
        <v>482</v>
      </c>
      <c r="D361" s="1" t="str">
        <f>IF(MOD(MID(pesele__2[[#This Row],[PESEL]], 10, 1), 2) = 0, "k", "m")</f>
        <v>m</v>
      </c>
    </row>
    <row r="362" spans="1:4" x14ac:dyDescent="0.35">
      <c r="A362" s="1" t="s">
        <v>993</v>
      </c>
      <c r="B362" s="1" t="s">
        <v>484</v>
      </c>
      <c r="C362" s="1" t="s">
        <v>255</v>
      </c>
      <c r="D362" s="1" t="str">
        <f>IF(MOD(MID(pesele__2[[#This Row],[PESEL]], 10, 1), 2) = 0, "k", "m")</f>
        <v>k</v>
      </c>
    </row>
    <row r="363" spans="1:4" x14ac:dyDescent="0.35">
      <c r="A363" s="1" t="s">
        <v>994</v>
      </c>
      <c r="B363" s="1" t="s">
        <v>485</v>
      </c>
      <c r="C363" s="1" t="s">
        <v>486</v>
      </c>
      <c r="D363" s="1" t="str">
        <f>IF(MOD(MID(pesele__2[[#This Row],[PESEL]], 10, 1), 2) = 0, "k", "m")</f>
        <v>m</v>
      </c>
    </row>
    <row r="364" spans="1:4" x14ac:dyDescent="0.35">
      <c r="A364" s="1" t="s">
        <v>995</v>
      </c>
      <c r="B364" s="1" t="s">
        <v>487</v>
      </c>
      <c r="C364" s="1" t="s">
        <v>294</v>
      </c>
      <c r="D364" s="1" t="str">
        <f>IF(MOD(MID(pesele__2[[#This Row],[PESEL]], 10, 1), 2) = 0, "k", "m")</f>
        <v>m</v>
      </c>
    </row>
    <row r="365" spans="1:4" x14ac:dyDescent="0.35">
      <c r="A365" s="1" t="s">
        <v>996</v>
      </c>
      <c r="B365" s="1" t="s">
        <v>488</v>
      </c>
      <c r="C365" s="1" t="s">
        <v>78</v>
      </c>
      <c r="D365" s="1" t="str">
        <f>IF(MOD(MID(pesele__2[[#This Row],[PESEL]], 10, 1), 2) = 0, "k", "m")</f>
        <v>m</v>
      </c>
    </row>
    <row r="366" spans="1:4" x14ac:dyDescent="0.35">
      <c r="A366" s="1" t="s">
        <v>997</v>
      </c>
      <c r="B366" s="1" t="s">
        <v>489</v>
      </c>
      <c r="C366" s="1" t="s">
        <v>490</v>
      </c>
      <c r="D366" s="1" t="str">
        <f>IF(MOD(MID(pesele__2[[#This Row],[PESEL]], 10, 1), 2) = 0, "k", "m")</f>
        <v>m</v>
      </c>
    </row>
    <row r="367" spans="1:4" x14ac:dyDescent="0.35">
      <c r="A367" s="1" t="s">
        <v>998</v>
      </c>
      <c r="B367" s="1" t="s">
        <v>491</v>
      </c>
      <c r="C367" s="1" t="s">
        <v>193</v>
      </c>
      <c r="D367" s="1" t="str">
        <f>IF(MOD(MID(pesele__2[[#This Row],[PESEL]], 10, 1), 2) = 0, "k", "m")</f>
        <v>k</v>
      </c>
    </row>
    <row r="368" spans="1:4" x14ac:dyDescent="0.35">
      <c r="A368" s="1" t="s">
        <v>999</v>
      </c>
      <c r="B368" s="1" t="s">
        <v>492</v>
      </c>
      <c r="C368" s="1" t="s">
        <v>493</v>
      </c>
      <c r="D368" s="1" t="str">
        <f>IF(MOD(MID(pesele__2[[#This Row],[PESEL]], 10, 1), 2) = 0, "k", "m")</f>
        <v>m</v>
      </c>
    </row>
    <row r="369" spans="1:4" x14ac:dyDescent="0.35">
      <c r="A369" s="1" t="s">
        <v>1000</v>
      </c>
      <c r="B369" s="1" t="s">
        <v>494</v>
      </c>
      <c r="C369" s="1" t="s">
        <v>48</v>
      </c>
      <c r="D369" s="1" t="str">
        <f>IF(MOD(MID(pesele__2[[#This Row],[PESEL]], 10, 1), 2) = 0, "k", "m")</f>
        <v>m</v>
      </c>
    </row>
    <row r="370" spans="1:4" x14ac:dyDescent="0.35">
      <c r="A370" s="1" t="s">
        <v>1001</v>
      </c>
      <c r="B370" s="1" t="s">
        <v>495</v>
      </c>
      <c r="C370" s="1" t="s">
        <v>193</v>
      </c>
      <c r="D370" s="1" t="str">
        <f>IF(MOD(MID(pesele__2[[#This Row],[PESEL]], 10, 1), 2) = 0, "k", "m")</f>
        <v>k</v>
      </c>
    </row>
    <row r="371" spans="1:4" x14ac:dyDescent="0.35">
      <c r="A371" s="1" t="s">
        <v>1002</v>
      </c>
      <c r="B371" s="1" t="s">
        <v>496</v>
      </c>
      <c r="C371" s="1" t="s">
        <v>12</v>
      </c>
      <c r="D371" s="1" t="str">
        <f>IF(MOD(MID(pesele__2[[#This Row],[PESEL]], 10, 1), 2) = 0, "k", "m")</f>
        <v>m</v>
      </c>
    </row>
    <row r="372" spans="1:4" x14ac:dyDescent="0.35">
      <c r="A372" s="1" t="s">
        <v>1003</v>
      </c>
      <c r="B372" s="1" t="s">
        <v>497</v>
      </c>
      <c r="C372" s="1" t="s">
        <v>193</v>
      </c>
      <c r="D372" s="1" t="str">
        <f>IF(MOD(MID(pesele__2[[#This Row],[PESEL]], 10, 1), 2) = 0, "k", "m")</f>
        <v>k</v>
      </c>
    </row>
    <row r="373" spans="1:4" x14ac:dyDescent="0.35">
      <c r="A373" s="1" t="s">
        <v>1004</v>
      </c>
      <c r="B373" s="1" t="s">
        <v>498</v>
      </c>
      <c r="C373" s="1" t="s">
        <v>162</v>
      </c>
      <c r="D373" s="1" t="str">
        <f>IF(MOD(MID(pesele__2[[#This Row],[PESEL]], 10, 1), 2) = 0, "k", "m")</f>
        <v>m</v>
      </c>
    </row>
    <row r="374" spans="1:4" x14ac:dyDescent="0.35">
      <c r="A374" s="1" t="s">
        <v>1005</v>
      </c>
      <c r="B374" s="1" t="s">
        <v>499</v>
      </c>
      <c r="C374" s="1" t="s">
        <v>359</v>
      </c>
      <c r="D374" s="1" t="str">
        <f>IF(MOD(MID(pesele__2[[#This Row],[PESEL]], 10, 1), 2) = 0, "k", "m")</f>
        <v>k</v>
      </c>
    </row>
    <row r="375" spans="1:4" x14ac:dyDescent="0.35">
      <c r="A375" s="1" t="s">
        <v>1006</v>
      </c>
      <c r="B375" s="1" t="s">
        <v>500</v>
      </c>
      <c r="C375" s="1" t="s">
        <v>273</v>
      </c>
      <c r="D375" s="1" t="str">
        <f>IF(MOD(MID(pesele__2[[#This Row],[PESEL]], 10, 1), 2) = 0, "k", "m")</f>
        <v>k</v>
      </c>
    </row>
    <row r="376" spans="1:4" x14ac:dyDescent="0.35">
      <c r="A376" s="1" t="s">
        <v>1007</v>
      </c>
      <c r="B376" s="1" t="s">
        <v>501</v>
      </c>
      <c r="C376" s="1" t="s">
        <v>502</v>
      </c>
      <c r="D376" s="1" t="str">
        <f>IF(MOD(MID(pesele__2[[#This Row],[PESEL]], 10, 1), 2) = 0, "k", "m")</f>
        <v>m</v>
      </c>
    </row>
    <row r="377" spans="1:4" x14ac:dyDescent="0.35">
      <c r="A377" s="1" t="s">
        <v>1008</v>
      </c>
      <c r="B377" s="1" t="s">
        <v>503</v>
      </c>
      <c r="C377" s="1" t="s">
        <v>504</v>
      </c>
      <c r="D377" s="1" t="str">
        <f>IF(MOD(MID(pesele__2[[#This Row],[PESEL]], 10, 1), 2) = 0, "k", "m")</f>
        <v>m</v>
      </c>
    </row>
    <row r="378" spans="1:4" x14ac:dyDescent="0.35">
      <c r="A378" s="1" t="s">
        <v>1009</v>
      </c>
      <c r="B378" s="1" t="s">
        <v>505</v>
      </c>
      <c r="C378" s="1" t="s">
        <v>193</v>
      </c>
      <c r="D378" s="1" t="str">
        <f>IF(MOD(MID(pesele__2[[#This Row],[PESEL]], 10, 1), 2) = 0, "k", "m")</f>
        <v>k</v>
      </c>
    </row>
    <row r="379" spans="1:4" x14ac:dyDescent="0.35">
      <c r="A379" s="1" t="s">
        <v>1010</v>
      </c>
      <c r="B379" s="1" t="s">
        <v>506</v>
      </c>
      <c r="C379" s="1" t="s">
        <v>507</v>
      </c>
      <c r="D379" s="1" t="str">
        <f>IF(MOD(MID(pesele__2[[#This Row],[PESEL]], 10, 1), 2) = 0, "k", "m")</f>
        <v>k</v>
      </c>
    </row>
    <row r="380" spans="1:4" x14ac:dyDescent="0.35">
      <c r="A380" s="1" t="s">
        <v>1011</v>
      </c>
      <c r="B380" s="1" t="s">
        <v>508</v>
      </c>
      <c r="C380" s="1" t="s">
        <v>12</v>
      </c>
      <c r="D380" s="1" t="str">
        <f>IF(MOD(MID(pesele__2[[#This Row],[PESEL]], 10, 1), 2) = 0, "k", "m")</f>
        <v>m</v>
      </c>
    </row>
    <row r="381" spans="1:4" x14ac:dyDescent="0.35">
      <c r="A381" s="1" t="s">
        <v>1012</v>
      </c>
      <c r="B381" s="1" t="s">
        <v>509</v>
      </c>
      <c r="C381" s="1" t="s">
        <v>223</v>
      </c>
      <c r="D381" s="1" t="str">
        <f>IF(MOD(MID(pesele__2[[#This Row],[PESEL]], 10, 1), 2) = 0, "k", "m")</f>
        <v>k</v>
      </c>
    </row>
    <row r="382" spans="1:4" x14ac:dyDescent="0.35">
      <c r="A382" s="1" t="s">
        <v>1013</v>
      </c>
      <c r="B382" s="1" t="s">
        <v>510</v>
      </c>
      <c r="C382" s="1" t="s">
        <v>511</v>
      </c>
      <c r="D382" s="1" t="str">
        <f>IF(MOD(MID(pesele__2[[#This Row],[PESEL]], 10, 1), 2) = 0, "k", "m")</f>
        <v>k</v>
      </c>
    </row>
    <row r="383" spans="1:4" x14ac:dyDescent="0.35">
      <c r="A383" s="1" t="s">
        <v>1014</v>
      </c>
      <c r="B383" s="1" t="s">
        <v>512</v>
      </c>
      <c r="C383" s="1" t="s">
        <v>193</v>
      </c>
      <c r="D383" s="1" t="str">
        <f>IF(MOD(MID(pesele__2[[#This Row],[PESEL]], 10, 1), 2) = 0, "k", "m")</f>
        <v>k</v>
      </c>
    </row>
    <row r="384" spans="1:4" x14ac:dyDescent="0.35">
      <c r="A384" s="1" t="s">
        <v>1015</v>
      </c>
      <c r="B384" s="1" t="s">
        <v>513</v>
      </c>
      <c r="C384" s="1" t="s">
        <v>6</v>
      </c>
      <c r="D384" s="1" t="str">
        <f>IF(MOD(MID(pesele__2[[#This Row],[PESEL]], 10, 1), 2) = 0, "k", "m")</f>
        <v>m</v>
      </c>
    </row>
    <row r="385" spans="1:4" x14ac:dyDescent="0.35">
      <c r="A385" s="1" t="s">
        <v>1016</v>
      </c>
      <c r="B385" s="1" t="s">
        <v>514</v>
      </c>
      <c r="C385" s="1" t="s">
        <v>8</v>
      </c>
      <c r="D385" s="1" t="str">
        <f>IF(MOD(MID(pesele__2[[#This Row],[PESEL]], 10, 1), 2) = 0, "k", "m")</f>
        <v>m</v>
      </c>
    </row>
    <row r="386" spans="1:4" x14ac:dyDescent="0.35">
      <c r="A386" s="1" t="s">
        <v>1017</v>
      </c>
      <c r="B386" s="1" t="s">
        <v>515</v>
      </c>
      <c r="C386" s="1" t="s">
        <v>104</v>
      </c>
      <c r="D386" s="1" t="str">
        <f>IF(MOD(MID(pesele__2[[#This Row],[PESEL]], 10, 1), 2) = 0, "k", "m")</f>
        <v>m</v>
      </c>
    </row>
    <row r="387" spans="1:4" x14ac:dyDescent="0.35">
      <c r="A387" s="1" t="s">
        <v>1018</v>
      </c>
      <c r="B387" s="1" t="s">
        <v>516</v>
      </c>
      <c r="C387" s="1" t="s">
        <v>517</v>
      </c>
      <c r="D387" s="1" t="str">
        <f>IF(MOD(MID(pesele__2[[#This Row],[PESEL]], 10, 1), 2) = 0, "k", "m")</f>
        <v>k</v>
      </c>
    </row>
    <row r="388" spans="1:4" x14ac:dyDescent="0.35">
      <c r="A388" s="1" t="s">
        <v>1019</v>
      </c>
      <c r="B388" s="1" t="s">
        <v>518</v>
      </c>
      <c r="C388" s="1" t="s">
        <v>519</v>
      </c>
      <c r="D388" s="1" t="str">
        <f>IF(MOD(MID(pesele__2[[#This Row],[PESEL]], 10, 1), 2) = 0, "k", "m")</f>
        <v>m</v>
      </c>
    </row>
    <row r="389" spans="1:4" x14ac:dyDescent="0.35">
      <c r="A389" s="1" t="s">
        <v>1020</v>
      </c>
      <c r="B389" s="1" t="s">
        <v>520</v>
      </c>
      <c r="C389" s="1" t="s">
        <v>521</v>
      </c>
      <c r="D389" s="1" t="str">
        <f>IF(MOD(MID(pesele__2[[#This Row],[PESEL]], 10, 1), 2) = 0, "k", "m")</f>
        <v>m</v>
      </c>
    </row>
    <row r="390" spans="1:4" x14ac:dyDescent="0.35">
      <c r="A390" s="1" t="s">
        <v>1021</v>
      </c>
      <c r="B390" s="1" t="s">
        <v>522</v>
      </c>
      <c r="C390" s="1" t="s">
        <v>26</v>
      </c>
      <c r="D390" s="1" t="str">
        <f>IF(MOD(MID(pesele__2[[#This Row],[PESEL]], 10, 1), 2) = 0, "k", "m")</f>
        <v>m</v>
      </c>
    </row>
    <row r="391" spans="1:4" x14ac:dyDescent="0.35">
      <c r="A391" s="1" t="s">
        <v>1022</v>
      </c>
      <c r="B391" s="1" t="s">
        <v>496</v>
      </c>
      <c r="C391" s="1" t="s">
        <v>12</v>
      </c>
      <c r="D391" s="1" t="str">
        <f>IF(MOD(MID(pesele__2[[#This Row],[PESEL]], 10, 1), 2) = 0, "k", "m")</f>
        <v>m</v>
      </c>
    </row>
    <row r="392" spans="1:4" x14ac:dyDescent="0.35">
      <c r="A392" s="1" t="s">
        <v>1023</v>
      </c>
      <c r="B392" s="1" t="s">
        <v>523</v>
      </c>
      <c r="C392" s="1" t="s">
        <v>262</v>
      </c>
      <c r="D392" s="1" t="str">
        <f>IF(MOD(MID(pesele__2[[#This Row],[PESEL]], 10, 1), 2) = 0, "k", "m")</f>
        <v>k</v>
      </c>
    </row>
    <row r="393" spans="1:4" x14ac:dyDescent="0.35">
      <c r="A393" s="1" t="s">
        <v>1024</v>
      </c>
      <c r="B393" s="1" t="s">
        <v>524</v>
      </c>
      <c r="C393" s="1" t="s">
        <v>132</v>
      </c>
      <c r="D393" s="1" t="str">
        <f>IF(MOD(MID(pesele__2[[#This Row],[PESEL]], 10, 1), 2) = 0, "k", "m")</f>
        <v>k</v>
      </c>
    </row>
    <row r="394" spans="1:4" x14ac:dyDescent="0.35">
      <c r="A394" s="1" t="s">
        <v>1025</v>
      </c>
      <c r="B394" s="1" t="s">
        <v>525</v>
      </c>
      <c r="C394" s="1" t="s">
        <v>486</v>
      </c>
      <c r="D394" s="1" t="str">
        <f>IF(MOD(MID(pesele__2[[#This Row],[PESEL]], 10, 1), 2) = 0, "k", "m")</f>
        <v>m</v>
      </c>
    </row>
    <row r="395" spans="1:4" x14ac:dyDescent="0.35">
      <c r="A395" s="1" t="s">
        <v>1026</v>
      </c>
      <c r="B395" s="1" t="s">
        <v>526</v>
      </c>
      <c r="C395" s="1" t="s">
        <v>193</v>
      </c>
      <c r="D395" s="1" t="str">
        <f>IF(MOD(MID(pesele__2[[#This Row],[PESEL]], 10, 1), 2) = 0, "k", "m")</f>
        <v>k</v>
      </c>
    </row>
    <row r="396" spans="1:4" x14ac:dyDescent="0.35">
      <c r="A396" s="1" t="s">
        <v>1027</v>
      </c>
      <c r="B396" s="1" t="s">
        <v>217</v>
      </c>
      <c r="C396" s="1" t="s">
        <v>218</v>
      </c>
      <c r="D396" s="1" t="str">
        <f>IF(MOD(MID(pesele__2[[#This Row],[PESEL]], 10, 1), 2) = 0, "k", "m")</f>
        <v>k</v>
      </c>
    </row>
    <row r="397" spans="1:4" x14ac:dyDescent="0.35">
      <c r="A397" s="1" t="s">
        <v>1028</v>
      </c>
      <c r="B397" s="1" t="s">
        <v>527</v>
      </c>
      <c r="C397" s="1" t="s">
        <v>104</v>
      </c>
      <c r="D397" s="1" t="str">
        <f>IF(MOD(MID(pesele__2[[#This Row],[PESEL]], 10, 1), 2) = 0, "k", "m")</f>
        <v>m</v>
      </c>
    </row>
    <row r="398" spans="1:4" x14ac:dyDescent="0.35">
      <c r="A398" s="1" t="s">
        <v>1029</v>
      </c>
      <c r="B398" s="1" t="s">
        <v>528</v>
      </c>
      <c r="C398" s="1" t="s">
        <v>193</v>
      </c>
      <c r="D398" s="1" t="str">
        <f>IF(MOD(MID(pesele__2[[#This Row],[PESEL]], 10, 1), 2) = 0, "k", "m")</f>
        <v>k</v>
      </c>
    </row>
    <row r="399" spans="1:4" x14ac:dyDescent="0.35">
      <c r="A399" s="1" t="s">
        <v>1030</v>
      </c>
      <c r="B399" s="1" t="s">
        <v>529</v>
      </c>
      <c r="C399" s="1" t="s">
        <v>162</v>
      </c>
      <c r="D399" s="1" t="str">
        <f>IF(MOD(MID(pesele__2[[#This Row],[PESEL]], 10, 1), 2) = 0, "k", "m")</f>
        <v>m</v>
      </c>
    </row>
    <row r="400" spans="1:4" x14ac:dyDescent="0.35">
      <c r="A400" s="1" t="s">
        <v>1031</v>
      </c>
      <c r="B400" s="1" t="s">
        <v>530</v>
      </c>
      <c r="C400" s="1" t="s">
        <v>26</v>
      </c>
      <c r="D400" s="1" t="str">
        <f>IF(MOD(MID(pesele__2[[#This Row],[PESEL]], 10, 1), 2) = 0, "k", "m")</f>
        <v>m</v>
      </c>
    </row>
    <row r="401" spans="1:4" x14ac:dyDescent="0.35">
      <c r="A401" s="1" t="s">
        <v>1032</v>
      </c>
      <c r="B401" s="1" t="s">
        <v>531</v>
      </c>
      <c r="C401" s="1" t="s">
        <v>294</v>
      </c>
      <c r="D401" s="1" t="str">
        <f>IF(MOD(MID(pesele__2[[#This Row],[PESEL]], 10, 1), 2) = 0, "k", "m")</f>
        <v>m</v>
      </c>
    </row>
    <row r="402" spans="1:4" x14ac:dyDescent="0.35">
      <c r="A402" s="1" t="s">
        <v>1033</v>
      </c>
      <c r="B402" s="1" t="s">
        <v>532</v>
      </c>
      <c r="C402" s="1" t="s">
        <v>104</v>
      </c>
      <c r="D402" s="1" t="str">
        <f>IF(MOD(MID(pesele__2[[#This Row],[PESEL]], 10, 1), 2) = 0, "k", "m")</f>
        <v>m</v>
      </c>
    </row>
    <row r="403" spans="1:4" x14ac:dyDescent="0.35">
      <c r="A403" s="1" t="s">
        <v>1034</v>
      </c>
      <c r="B403" s="1" t="s">
        <v>533</v>
      </c>
      <c r="C403" s="1" t="s">
        <v>534</v>
      </c>
      <c r="D403" s="1" t="str">
        <f>IF(MOD(MID(pesele__2[[#This Row],[PESEL]], 10, 1), 2) = 0, "k", "m")</f>
        <v>m</v>
      </c>
    </row>
    <row r="404" spans="1:4" x14ac:dyDescent="0.35">
      <c r="A404" s="1" t="s">
        <v>1035</v>
      </c>
      <c r="B404" s="1" t="s">
        <v>535</v>
      </c>
      <c r="C404" s="1" t="s">
        <v>166</v>
      </c>
      <c r="D404" s="1" t="str">
        <f>IF(MOD(MID(pesele__2[[#This Row],[PESEL]], 10, 1), 2) = 0, "k", "m")</f>
        <v>k</v>
      </c>
    </row>
    <row r="405" spans="1:4" x14ac:dyDescent="0.35">
      <c r="A405" s="1" t="s">
        <v>1036</v>
      </c>
      <c r="B405" s="1" t="s">
        <v>536</v>
      </c>
      <c r="C405" s="1" t="s">
        <v>294</v>
      </c>
      <c r="D405" s="1" t="str">
        <f>IF(MOD(MID(pesele__2[[#This Row],[PESEL]], 10, 1), 2) = 0, "k", "m")</f>
        <v>m</v>
      </c>
    </row>
    <row r="406" spans="1:4" x14ac:dyDescent="0.35">
      <c r="A406" s="1" t="s">
        <v>1037</v>
      </c>
      <c r="B406" s="1" t="s">
        <v>537</v>
      </c>
      <c r="C406" s="1" t="s">
        <v>104</v>
      </c>
      <c r="D406" s="1" t="str">
        <f>IF(MOD(MID(pesele__2[[#This Row],[PESEL]], 10, 1), 2) = 0, "k", "m")</f>
        <v>m</v>
      </c>
    </row>
    <row r="407" spans="1:4" x14ac:dyDescent="0.35">
      <c r="A407" s="1" t="s">
        <v>1038</v>
      </c>
      <c r="B407" s="1" t="s">
        <v>538</v>
      </c>
      <c r="C407" s="1" t="s">
        <v>273</v>
      </c>
      <c r="D407" s="1" t="str">
        <f>IF(MOD(MID(pesele__2[[#This Row],[PESEL]], 10, 1), 2) = 0, "k", "m")</f>
        <v>k</v>
      </c>
    </row>
    <row r="408" spans="1:4" x14ac:dyDescent="0.35">
      <c r="A408" s="1" t="s">
        <v>1039</v>
      </c>
      <c r="B408" s="1" t="s">
        <v>539</v>
      </c>
      <c r="C408" s="1" t="s">
        <v>435</v>
      </c>
      <c r="D408" s="1" t="str">
        <f>IF(MOD(MID(pesele__2[[#This Row],[PESEL]], 10, 1), 2) = 0, "k", "m")</f>
        <v>m</v>
      </c>
    </row>
    <row r="409" spans="1:4" x14ac:dyDescent="0.35">
      <c r="A409" s="1" t="s">
        <v>1040</v>
      </c>
      <c r="B409" s="1" t="s">
        <v>540</v>
      </c>
      <c r="C409" s="1" t="s">
        <v>359</v>
      </c>
      <c r="D409" s="1" t="str">
        <f>IF(MOD(MID(pesele__2[[#This Row],[PESEL]], 10, 1), 2) = 0, "k", "m")</f>
        <v>k</v>
      </c>
    </row>
    <row r="410" spans="1:4" x14ac:dyDescent="0.35">
      <c r="A410" s="1" t="s">
        <v>1041</v>
      </c>
      <c r="B410" s="1" t="s">
        <v>541</v>
      </c>
      <c r="C410" s="1" t="s">
        <v>542</v>
      </c>
      <c r="D410" s="1" t="str">
        <f>IF(MOD(MID(pesele__2[[#This Row],[PESEL]], 10, 1), 2) = 0, "k", "m")</f>
        <v>k</v>
      </c>
    </row>
    <row r="411" spans="1:4" x14ac:dyDescent="0.35">
      <c r="A411" s="1" t="s">
        <v>1042</v>
      </c>
      <c r="B411" s="1" t="s">
        <v>543</v>
      </c>
      <c r="C411" s="1" t="s">
        <v>48</v>
      </c>
      <c r="D411" s="1" t="str">
        <f>IF(MOD(MID(pesele__2[[#This Row],[PESEL]], 10, 1), 2) = 0, "k", "m")</f>
        <v>m</v>
      </c>
    </row>
    <row r="412" spans="1:4" x14ac:dyDescent="0.35">
      <c r="A412" s="1" t="s">
        <v>1043</v>
      </c>
      <c r="B412" s="1" t="s">
        <v>544</v>
      </c>
      <c r="C412" s="1" t="s">
        <v>58</v>
      </c>
      <c r="D412" s="1" t="str">
        <f>IF(MOD(MID(pesele__2[[#This Row],[PESEL]], 10, 1), 2) = 0, "k", "m")</f>
        <v>k</v>
      </c>
    </row>
    <row r="413" spans="1:4" x14ac:dyDescent="0.35">
      <c r="A413" s="1" t="s">
        <v>1044</v>
      </c>
      <c r="B413" s="1" t="s">
        <v>545</v>
      </c>
      <c r="C413" s="1" t="s">
        <v>273</v>
      </c>
      <c r="D413" s="1" t="str">
        <f>IF(MOD(MID(pesele__2[[#This Row],[PESEL]], 10, 1), 2) = 0, "k", "m")</f>
        <v>k</v>
      </c>
    </row>
    <row r="414" spans="1:4" x14ac:dyDescent="0.35">
      <c r="A414" s="1" t="s">
        <v>1045</v>
      </c>
      <c r="B414" s="1" t="s">
        <v>129</v>
      </c>
      <c r="C414" s="1" t="s">
        <v>519</v>
      </c>
      <c r="D414" s="1" t="str">
        <f>IF(MOD(MID(pesele__2[[#This Row],[PESEL]], 10, 1), 2) = 0, "k", "m")</f>
        <v>m</v>
      </c>
    </row>
    <row r="415" spans="1:4" x14ac:dyDescent="0.35">
      <c r="A415" s="1" t="s">
        <v>1046</v>
      </c>
      <c r="B415" s="1" t="s">
        <v>546</v>
      </c>
      <c r="C415" s="1" t="s">
        <v>282</v>
      </c>
      <c r="D415" s="1" t="str">
        <f>IF(MOD(MID(pesele__2[[#This Row],[PESEL]], 10, 1), 2) = 0, "k", "m")</f>
        <v>m</v>
      </c>
    </row>
    <row r="416" spans="1:4" x14ac:dyDescent="0.35">
      <c r="A416" s="1" t="s">
        <v>1047</v>
      </c>
      <c r="B416" s="1" t="s">
        <v>547</v>
      </c>
      <c r="C416" s="1" t="s">
        <v>262</v>
      </c>
      <c r="D416" s="1" t="str">
        <f>IF(MOD(MID(pesele__2[[#This Row],[PESEL]], 10, 1), 2) = 0, "k", "m")</f>
        <v>k</v>
      </c>
    </row>
    <row r="417" spans="1:4" x14ac:dyDescent="0.35">
      <c r="A417" s="1" t="s">
        <v>1048</v>
      </c>
      <c r="B417" s="1" t="s">
        <v>548</v>
      </c>
      <c r="C417" s="1" t="s">
        <v>282</v>
      </c>
      <c r="D417" s="1" t="str">
        <f>IF(MOD(MID(pesele__2[[#This Row],[PESEL]], 10, 1), 2) = 0, "k", "m")</f>
        <v>m</v>
      </c>
    </row>
    <row r="418" spans="1:4" x14ac:dyDescent="0.35">
      <c r="A418" s="1" t="s">
        <v>1049</v>
      </c>
      <c r="B418" s="1" t="s">
        <v>549</v>
      </c>
      <c r="C418" s="1" t="s">
        <v>236</v>
      </c>
      <c r="D418" s="1" t="str">
        <f>IF(MOD(MID(pesele__2[[#This Row],[PESEL]], 10, 1), 2) = 0, "k", "m")</f>
        <v>k</v>
      </c>
    </row>
    <row r="419" spans="1:4" x14ac:dyDescent="0.35">
      <c r="A419" s="1" t="s">
        <v>1050</v>
      </c>
      <c r="B419" s="1" t="s">
        <v>550</v>
      </c>
      <c r="C419" s="1" t="s">
        <v>48</v>
      </c>
      <c r="D419" s="1" t="str">
        <f>IF(MOD(MID(pesele__2[[#This Row],[PESEL]], 10, 1), 2) = 0, "k", "m")</f>
        <v>m</v>
      </c>
    </row>
    <row r="420" spans="1:4" x14ac:dyDescent="0.35">
      <c r="A420" s="1" t="s">
        <v>1051</v>
      </c>
      <c r="B420" s="1" t="s">
        <v>551</v>
      </c>
      <c r="C420" s="1" t="s">
        <v>58</v>
      </c>
      <c r="D420" s="1" t="str">
        <f>IF(MOD(MID(pesele__2[[#This Row],[PESEL]], 10, 1), 2) = 0, "k", "m")</f>
        <v>k</v>
      </c>
    </row>
    <row r="421" spans="1:4" x14ac:dyDescent="0.35">
      <c r="A421" s="1" t="s">
        <v>1052</v>
      </c>
      <c r="B421" s="1" t="s">
        <v>552</v>
      </c>
      <c r="C421" s="1" t="s">
        <v>553</v>
      </c>
      <c r="D421" s="1" t="str">
        <f>IF(MOD(MID(pesele__2[[#This Row],[PESEL]], 10, 1), 2) = 0, "k", "m")</f>
        <v>k</v>
      </c>
    </row>
    <row r="422" spans="1:4" x14ac:dyDescent="0.35">
      <c r="A422" s="1" t="s">
        <v>1053</v>
      </c>
      <c r="B422" s="1" t="s">
        <v>107</v>
      </c>
      <c r="C422" s="1" t="s">
        <v>68</v>
      </c>
      <c r="D422" s="1" t="str">
        <f>IF(MOD(MID(pesele__2[[#This Row],[PESEL]], 10, 1), 2) = 0, "k", "m")</f>
        <v>m</v>
      </c>
    </row>
    <row r="423" spans="1:4" x14ac:dyDescent="0.35">
      <c r="A423" s="1" t="s">
        <v>1054</v>
      </c>
      <c r="B423" s="1" t="s">
        <v>554</v>
      </c>
      <c r="C423" s="1" t="s">
        <v>26</v>
      </c>
      <c r="D423" s="1" t="str">
        <f>IF(MOD(MID(pesele__2[[#This Row],[PESEL]], 10, 1), 2) = 0, "k", "m")</f>
        <v>m</v>
      </c>
    </row>
    <row r="424" spans="1:4" x14ac:dyDescent="0.35">
      <c r="A424" s="1" t="s">
        <v>1055</v>
      </c>
      <c r="B424" s="1" t="s">
        <v>555</v>
      </c>
      <c r="C424" s="1" t="s">
        <v>556</v>
      </c>
      <c r="D424" s="1" t="str">
        <f>IF(MOD(MID(pesele__2[[#This Row],[PESEL]], 10, 1), 2) = 0, "k", "m")</f>
        <v>k</v>
      </c>
    </row>
    <row r="425" spans="1:4" x14ac:dyDescent="0.35">
      <c r="A425" s="1" t="s">
        <v>1056</v>
      </c>
      <c r="B425" s="1" t="s">
        <v>557</v>
      </c>
      <c r="C425" s="1" t="s">
        <v>141</v>
      </c>
      <c r="D425" s="1" t="str">
        <f>IF(MOD(MID(pesele__2[[#This Row],[PESEL]], 10, 1), 2) = 0, "k", "m")</f>
        <v>k</v>
      </c>
    </row>
    <row r="426" spans="1:4" x14ac:dyDescent="0.35">
      <c r="A426" s="1" t="s">
        <v>1057</v>
      </c>
      <c r="B426" s="1" t="s">
        <v>558</v>
      </c>
      <c r="C426" s="1" t="s">
        <v>556</v>
      </c>
      <c r="D426" s="1" t="str">
        <f>IF(MOD(MID(pesele__2[[#This Row],[PESEL]], 10, 1), 2) = 0, "k", "m")</f>
        <v>k</v>
      </c>
    </row>
    <row r="427" spans="1:4" x14ac:dyDescent="0.35">
      <c r="A427" s="1" t="s">
        <v>1058</v>
      </c>
      <c r="B427" s="1" t="s">
        <v>559</v>
      </c>
      <c r="C427" s="1" t="s">
        <v>162</v>
      </c>
      <c r="D427" s="1" t="str">
        <f>IF(MOD(MID(pesele__2[[#This Row],[PESEL]], 10, 1), 2) = 0, "k", "m")</f>
        <v>m</v>
      </c>
    </row>
    <row r="428" spans="1:4" x14ac:dyDescent="0.35">
      <c r="A428" s="1" t="s">
        <v>1059</v>
      </c>
      <c r="B428" s="1" t="s">
        <v>560</v>
      </c>
      <c r="C428" s="1" t="s">
        <v>193</v>
      </c>
      <c r="D428" s="1" t="str">
        <f>IF(MOD(MID(pesele__2[[#This Row],[PESEL]], 10, 1), 2) = 0, "k", "m")</f>
        <v>k</v>
      </c>
    </row>
    <row r="429" spans="1:4" x14ac:dyDescent="0.35">
      <c r="A429" s="1" t="s">
        <v>1060</v>
      </c>
      <c r="B429" s="1" t="s">
        <v>561</v>
      </c>
      <c r="C429" s="1" t="s">
        <v>257</v>
      </c>
      <c r="D429" s="1" t="str">
        <f>IF(MOD(MID(pesele__2[[#This Row],[PESEL]], 10, 1), 2) = 0, "k", "m")</f>
        <v>k</v>
      </c>
    </row>
    <row r="430" spans="1:4" x14ac:dyDescent="0.35">
      <c r="A430" s="1" t="s">
        <v>1061</v>
      </c>
      <c r="B430" s="1" t="s">
        <v>136</v>
      </c>
      <c r="C430" s="1" t="s">
        <v>104</v>
      </c>
      <c r="D430" s="1" t="str">
        <f>IF(MOD(MID(pesele__2[[#This Row],[PESEL]], 10, 1), 2) = 0, "k", "m")</f>
        <v>m</v>
      </c>
    </row>
    <row r="431" spans="1:4" x14ac:dyDescent="0.35">
      <c r="A431" s="1" t="s">
        <v>1062</v>
      </c>
      <c r="B431" s="1" t="s">
        <v>562</v>
      </c>
      <c r="C431" s="1" t="s">
        <v>338</v>
      </c>
      <c r="D431" s="1" t="str">
        <f>IF(MOD(MID(pesele__2[[#This Row],[PESEL]], 10, 1), 2) = 0, "k", "m")</f>
        <v>m</v>
      </c>
    </row>
    <row r="432" spans="1:4" x14ac:dyDescent="0.35">
      <c r="A432" s="1" t="s">
        <v>1063</v>
      </c>
      <c r="B432" s="1" t="s">
        <v>563</v>
      </c>
      <c r="C432" s="1" t="s">
        <v>257</v>
      </c>
      <c r="D432" s="1" t="str">
        <f>IF(MOD(MID(pesele__2[[#This Row],[PESEL]], 10, 1), 2) = 0, "k", "m")</f>
        <v>k</v>
      </c>
    </row>
    <row r="433" spans="1:4" x14ac:dyDescent="0.35">
      <c r="A433" s="1" t="s">
        <v>1064</v>
      </c>
      <c r="B433" s="1" t="s">
        <v>564</v>
      </c>
      <c r="C433" s="1" t="s">
        <v>19</v>
      </c>
      <c r="D433" s="1" t="str">
        <f>IF(MOD(MID(pesele__2[[#This Row],[PESEL]], 10, 1), 2) = 0, "k", "m")</f>
        <v>m</v>
      </c>
    </row>
    <row r="434" spans="1:4" x14ac:dyDescent="0.35">
      <c r="A434" s="1" t="s">
        <v>1065</v>
      </c>
      <c r="B434" s="1" t="s">
        <v>565</v>
      </c>
      <c r="C434" s="1" t="s">
        <v>162</v>
      </c>
      <c r="D434" s="1" t="str">
        <f>IF(MOD(MID(pesele__2[[#This Row],[PESEL]], 10, 1), 2) = 0, "k", "m")</f>
        <v>m</v>
      </c>
    </row>
    <row r="435" spans="1:4" x14ac:dyDescent="0.35">
      <c r="A435" s="1" t="s">
        <v>1066</v>
      </c>
      <c r="B435" s="1" t="s">
        <v>566</v>
      </c>
      <c r="C435" s="1" t="s">
        <v>178</v>
      </c>
      <c r="D435" s="1" t="str">
        <f>IF(MOD(MID(pesele__2[[#This Row],[PESEL]], 10, 1), 2) = 0, "k", "m")</f>
        <v>k</v>
      </c>
    </row>
    <row r="436" spans="1:4" x14ac:dyDescent="0.35">
      <c r="A436" s="1" t="s">
        <v>1067</v>
      </c>
      <c r="B436" s="1" t="s">
        <v>567</v>
      </c>
      <c r="C436" s="1" t="s">
        <v>568</v>
      </c>
      <c r="D436" s="1" t="str">
        <f>IF(MOD(MID(pesele__2[[#This Row],[PESEL]], 10, 1), 2) = 0, "k", "m")</f>
        <v>k</v>
      </c>
    </row>
    <row r="437" spans="1:4" x14ac:dyDescent="0.35">
      <c r="A437" s="1" t="s">
        <v>1068</v>
      </c>
      <c r="B437" s="1" t="s">
        <v>569</v>
      </c>
      <c r="C437" s="1" t="s">
        <v>162</v>
      </c>
      <c r="D437" s="1" t="str">
        <f>IF(MOD(MID(pesele__2[[#This Row],[PESEL]], 10, 1), 2) = 0, "k", "m")</f>
        <v>m</v>
      </c>
    </row>
    <row r="438" spans="1:4" x14ac:dyDescent="0.35">
      <c r="A438" s="1" t="s">
        <v>1069</v>
      </c>
      <c r="B438" s="1" t="s">
        <v>570</v>
      </c>
      <c r="C438" s="1" t="s">
        <v>164</v>
      </c>
      <c r="D438" s="1" t="str">
        <f>IF(MOD(MID(pesele__2[[#This Row],[PESEL]], 10, 1), 2) = 0, "k", "m")</f>
        <v>k</v>
      </c>
    </row>
    <row r="439" spans="1:4" x14ac:dyDescent="0.35">
      <c r="A439" s="1" t="s">
        <v>1070</v>
      </c>
      <c r="B439" s="1" t="s">
        <v>571</v>
      </c>
      <c r="C439" s="1" t="s">
        <v>572</v>
      </c>
      <c r="D439" s="1" t="str">
        <f>IF(MOD(MID(pesele__2[[#This Row],[PESEL]], 10, 1), 2) = 0, "k", "m")</f>
        <v>k</v>
      </c>
    </row>
    <row r="440" spans="1:4" x14ac:dyDescent="0.35">
      <c r="A440" s="1" t="s">
        <v>1071</v>
      </c>
      <c r="B440" s="1" t="s">
        <v>573</v>
      </c>
      <c r="C440" s="1" t="s">
        <v>72</v>
      </c>
      <c r="D440" s="1" t="str">
        <f>IF(MOD(MID(pesele__2[[#This Row],[PESEL]], 10, 1), 2) = 0, "k", "m")</f>
        <v>k</v>
      </c>
    </row>
    <row r="441" spans="1:4" x14ac:dyDescent="0.35">
      <c r="A441" s="1" t="s">
        <v>1072</v>
      </c>
      <c r="B441" s="1" t="s">
        <v>574</v>
      </c>
      <c r="C441" s="1" t="s">
        <v>534</v>
      </c>
      <c r="D441" s="1" t="str">
        <f>IF(MOD(MID(pesele__2[[#This Row],[PESEL]], 10, 1), 2) = 0, "k", "m")</f>
        <v>m</v>
      </c>
    </row>
    <row r="442" spans="1:4" x14ac:dyDescent="0.35">
      <c r="A442" s="1" t="s">
        <v>1073</v>
      </c>
      <c r="B442" s="1" t="s">
        <v>575</v>
      </c>
      <c r="C442" s="1" t="s">
        <v>576</v>
      </c>
      <c r="D442" s="1" t="str">
        <f>IF(MOD(MID(pesele__2[[#This Row],[PESEL]], 10, 1), 2) = 0, "k", "m")</f>
        <v>k</v>
      </c>
    </row>
    <row r="443" spans="1:4" x14ac:dyDescent="0.35">
      <c r="A443" s="1" t="s">
        <v>1074</v>
      </c>
      <c r="B443" s="1" t="s">
        <v>577</v>
      </c>
      <c r="C443" s="1" t="s">
        <v>578</v>
      </c>
      <c r="D443" s="1" t="str">
        <f>IF(MOD(MID(pesele__2[[#This Row],[PESEL]], 10, 1), 2) = 0, "k", "m")</f>
        <v>k</v>
      </c>
    </row>
    <row r="444" spans="1:4" x14ac:dyDescent="0.35">
      <c r="A444" s="1" t="s">
        <v>1075</v>
      </c>
      <c r="B444" s="1" t="s">
        <v>579</v>
      </c>
      <c r="C444" s="1" t="s">
        <v>257</v>
      </c>
      <c r="D444" s="1" t="str">
        <f>IF(MOD(MID(pesele__2[[#This Row],[PESEL]], 10, 1), 2) = 0, "k", "m")</f>
        <v>k</v>
      </c>
    </row>
    <row r="445" spans="1:4" x14ac:dyDescent="0.35">
      <c r="A445" s="1" t="s">
        <v>1076</v>
      </c>
      <c r="B445" s="1" t="s">
        <v>580</v>
      </c>
      <c r="C445" s="1" t="s">
        <v>104</v>
      </c>
      <c r="D445" s="1" t="str">
        <f>IF(MOD(MID(pesele__2[[#This Row],[PESEL]], 10, 1), 2) = 0, "k", "m")</f>
        <v>m</v>
      </c>
    </row>
    <row r="446" spans="1:4" x14ac:dyDescent="0.35">
      <c r="A446" s="1" t="s">
        <v>1077</v>
      </c>
      <c r="B446" s="1" t="s">
        <v>581</v>
      </c>
      <c r="C446" s="1" t="s">
        <v>172</v>
      </c>
      <c r="D446" s="1" t="str">
        <f>IF(MOD(MID(pesele__2[[#This Row],[PESEL]], 10, 1), 2) = 0, "k", "m")</f>
        <v>k</v>
      </c>
    </row>
    <row r="447" spans="1:4" x14ac:dyDescent="0.35">
      <c r="A447" s="1" t="s">
        <v>1078</v>
      </c>
      <c r="B447" s="1" t="s">
        <v>582</v>
      </c>
      <c r="C447" s="1" t="s">
        <v>14</v>
      </c>
      <c r="D447" s="1" t="str">
        <f>IF(MOD(MID(pesele__2[[#This Row],[PESEL]], 10, 1), 2) = 0, "k", "m")</f>
        <v>m</v>
      </c>
    </row>
    <row r="448" spans="1:4" x14ac:dyDescent="0.35">
      <c r="A448" s="1" t="s">
        <v>1079</v>
      </c>
      <c r="B448" s="1" t="s">
        <v>583</v>
      </c>
      <c r="C448" s="1" t="s">
        <v>584</v>
      </c>
      <c r="D448" s="1" t="str">
        <f>IF(MOD(MID(pesele__2[[#This Row],[PESEL]], 10, 1), 2) = 0, "k", "m")</f>
        <v>k</v>
      </c>
    </row>
    <row r="449" spans="1:4" x14ac:dyDescent="0.35">
      <c r="A449" s="1" t="s">
        <v>1080</v>
      </c>
      <c r="B449" s="1" t="s">
        <v>585</v>
      </c>
      <c r="C449" s="1" t="s">
        <v>166</v>
      </c>
      <c r="D449" s="1" t="str">
        <f>IF(MOD(MID(pesele__2[[#This Row],[PESEL]], 10, 1), 2) = 0, "k", "m")</f>
        <v>k</v>
      </c>
    </row>
    <row r="450" spans="1:4" x14ac:dyDescent="0.35">
      <c r="A450" s="1" t="s">
        <v>1081</v>
      </c>
      <c r="B450" s="1" t="s">
        <v>570</v>
      </c>
      <c r="C450" s="1" t="s">
        <v>253</v>
      </c>
      <c r="D450" s="1" t="str">
        <f>IF(MOD(MID(pesele__2[[#This Row],[PESEL]], 10, 1), 2) = 0, "k", "m")</f>
        <v>k</v>
      </c>
    </row>
    <row r="451" spans="1:4" x14ac:dyDescent="0.35">
      <c r="A451" s="1" t="s">
        <v>1082</v>
      </c>
      <c r="B451" s="1" t="s">
        <v>586</v>
      </c>
      <c r="C451" s="1" t="s">
        <v>134</v>
      </c>
      <c r="D451" s="1" t="str">
        <f>IF(MOD(MID(pesele__2[[#This Row],[PESEL]], 10, 1), 2) = 0, "k", "m")</f>
        <v>k</v>
      </c>
    </row>
    <row r="452" spans="1:4" x14ac:dyDescent="0.35">
      <c r="A452" s="1" t="s">
        <v>1083</v>
      </c>
      <c r="B452" s="1" t="s">
        <v>587</v>
      </c>
      <c r="C452" s="1" t="s">
        <v>588</v>
      </c>
      <c r="D452" s="1" t="str">
        <f>IF(MOD(MID(pesele__2[[#This Row],[PESEL]], 10, 1), 2) = 0, "k", "m")</f>
        <v>k</v>
      </c>
    </row>
    <row r="453" spans="1:4" x14ac:dyDescent="0.35">
      <c r="A453" s="1" t="s">
        <v>1084</v>
      </c>
      <c r="B453" s="1" t="s">
        <v>589</v>
      </c>
      <c r="C453" s="1" t="s">
        <v>145</v>
      </c>
      <c r="D453" s="1" t="str">
        <f>IF(MOD(MID(pesele__2[[#This Row],[PESEL]], 10, 1), 2) = 0, "k", "m")</f>
        <v>k</v>
      </c>
    </row>
    <row r="454" spans="1:4" x14ac:dyDescent="0.35">
      <c r="A454" s="1" t="s">
        <v>1085</v>
      </c>
      <c r="B454" s="1" t="s">
        <v>590</v>
      </c>
      <c r="C454" s="1" t="s">
        <v>58</v>
      </c>
      <c r="D454" s="1" t="str">
        <f>IF(MOD(MID(pesele__2[[#This Row],[PESEL]], 10, 1), 2) = 0, "k", "m")</f>
        <v>k</v>
      </c>
    </row>
    <row r="455" spans="1:4" x14ac:dyDescent="0.35">
      <c r="A455" s="1" t="s">
        <v>1086</v>
      </c>
      <c r="B455" s="1" t="s">
        <v>591</v>
      </c>
      <c r="C455" s="1" t="s">
        <v>592</v>
      </c>
      <c r="D455" s="1" t="str">
        <f>IF(MOD(MID(pesele__2[[#This Row],[PESEL]], 10, 1), 2) = 0, "k", "m")</f>
        <v>m</v>
      </c>
    </row>
    <row r="456" spans="1:4" x14ac:dyDescent="0.35">
      <c r="A456" s="1" t="s">
        <v>1087</v>
      </c>
      <c r="B456" s="1" t="s">
        <v>593</v>
      </c>
      <c r="C456" s="1" t="s">
        <v>54</v>
      </c>
      <c r="D456" s="1" t="str">
        <f>IF(MOD(MID(pesele__2[[#This Row],[PESEL]], 10, 1), 2) = 0, "k", "m")</f>
        <v>k</v>
      </c>
    </row>
    <row r="457" spans="1:4" x14ac:dyDescent="0.35">
      <c r="A457" s="1" t="s">
        <v>1088</v>
      </c>
      <c r="B457" s="1" t="s">
        <v>594</v>
      </c>
      <c r="C457" s="1" t="s">
        <v>121</v>
      </c>
      <c r="D457" s="1" t="str">
        <f>IF(MOD(MID(pesele__2[[#This Row],[PESEL]], 10, 1), 2) = 0, "k", "m")</f>
        <v>k</v>
      </c>
    </row>
    <row r="458" spans="1:4" x14ac:dyDescent="0.35">
      <c r="A458" s="1" t="s">
        <v>1089</v>
      </c>
      <c r="B458" s="1" t="s">
        <v>595</v>
      </c>
      <c r="C458" s="1" t="s">
        <v>121</v>
      </c>
      <c r="D458" s="1" t="str">
        <f>IF(MOD(MID(pesele__2[[#This Row],[PESEL]], 10, 1), 2) = 0, "k", "m")</f>
        <v>k</v>
      </c>
    </row>
    <row r="459" spans="1:4" x14ac:dyDescent="0.35">
      <c r="A459" s="1" t="s">
        <v>1090</v>
      </c>
      <c r="B459" s="1" t="s">
        <v>596</v>
      </c>
      <c r="C459" s="1" t="s">
        <v>104</v>
      </c>
      <c r="D459" s="1" t="str">
        <f>IF(MOD(MID(pesele__2[[#This Row],[PESEL]], 10, 1), 2) = 0, "k", "m")</f>
        <v>m</v>
      </c>
    </row>
    <row r="460" spans="1:4" x14ac:dyDescent="0.35">
      <c r="A460" s="1" t="s">
        <v>1091</v>
      </c>
      <c r="B460" s="1" t="s">
        <v>597</v>
      </c>
      <c r="C460" s="1" t="s">
        <v>46</v>
      </c>
      <c r="D460" s="1" t="str">
        <f>IF(MOD(MID(pesele__2[[#This Row],[PESEL]], 10, 1), 2) = 0, "k", "m")</f>
        <v>k</v>
      </c>
    </row>
    <row r="461" spans="1:4" x14ac:dyDescent="0.35">
      <c r="A461" s="1" t="s">
        <v>1092</v>
      </c>
      <c r="B461" s="1" t="s">
        <v>598</v>
      </c>
      <c r="C461" s="1" t="s">
        <v>139</v>
      </c>
      <c r="D461" s="1" t="str">
        <f>IF(MOD(MID(pesele__2[[#This Row],[PESEL]], 10, 1), 2) = 0, "k", "m")</f>
        <v>m</v>
      </c>
    </row>
    <row r="462" spans="1:4" x14ac:dyDescent="0.35">
      <c r="A462" s="1" t="s">
        <v>1093</v>
      </c>
      <c r="B462" s="1" t="s">
        <v>599</v>
      </c>
      <c r="C462" s="1" t="s">
        <v>257</v>
      </c>
      <c r="D462" s="1" t="str">
        <f>IF(MOD(MID(pesele__2[[#This Row],[PESEL]], 10, 1), 2) = 0, "k", "m")</f>
        <v>k</v>
      </c>
    </row>
    <row r="463" spans="1:4" x14ac:dyDescent="0.35">
      <c r="A463" s="1" t="s">
        <v>1094</v>
      </c>
      <c r="B463" s="1" t="s">
        <v>600</v>
      </c>
      <c r="C463" s="1" t="s">
        <v>58</v>
      </c>
      <c r="D463" s="1" t="str">
        <f>IF(MOD(MID(pesele__2[[#This Row],[PESEL]], 10, 1), 2) = 0, "k", "m")</f>
        <v>k</v>
      </c>
    </row>
    <row r="464" spans="1:4" x14ac:dyDescent="0.35">
      <c r="A464" s="1" t="s">
        <v>1095</v>
      </c>
      <c r="B464" s="1" t="s">
        <v>601</v>
      </c>
      <c r="C464" s="1" t="s">
        <v>93</v>
      </c>
      <c r="D464" s="1" t="str">
        <f>IF(MOD(MID(pesele__2[[#This Row],[PESEL]], 10, 1), 2) = 0, "k", "m")</f>
        <v>k</v>
      </c>
    </row>
    <row r="465" spans="1:4" x14ac:dyDescent="0.35">
      <c r="A465" s="1" t="s">
        <v>1096</v>
      </c>
      <c r="B465" s="1" t="s">
        <v>602</v>
      </c>
      <c r="C465" s="1" t="s">
        <v>90</v>
      </c>
      <c r="D465" s="1" t="str">
        <f>IF(MOD(MID(pesele__2[[#This Row],[PESEL]], 10, 1), 2) = 0, "k", "m")</f>
        <v>k</v>
      </c>
    </row>
    <row r="466" spans="1:4" x14ac:dyDescent="0.35">
      <c r="A466" s="1" t="s">
        <v>1097</v>
      </c>
      <c r="B466" s="1" t="s">
        <v>603</v>
      </c>
      <c r="C466" s="1" t="s">
        <v>37</v>
      </c>
      <c r="D466" s="1" t="str">
        <f>IF(MOD(MID(pesele__2[[#This Row],[PESEL]], 10, 1), 2) = 0, "k", "m")</f>
        <v>k</v>
      </c>
    </row>
    <row r="467" spans="1:4" x14ac:dyDescent="0.35">
      <c r="A467" s="1" t="s">
        <v>1098</v>
      </c>
      <c r="B467" s="1" t="s">
        <v>604</v>
      </c>
      <c r="C467" s="1" t="s">
        <v>162</v>
      </c>
      <c r="D467" s="1" t="str">
        <f>IF(MOD(MID(pesele__2[[#This Row],[PESEL]], 10, 1), 2) = 0, "k", "m")</f>
        <v>m</v>
      </c>
    </row>
    <row r="468" spans="1:4" x14ac:dyDescent="0.35">
      <c r="A468" s="1" t="s">
        <v>1099</v>
      </c>
      <c r="B468" s="1" t="s">
        <v>605</v>
      </c>
      <c r="C468" s="1" t="s">
        <v>78</v>
      </c>
      <c r="D468" s="1" t="str">
        <f>IF(MOD(MID(pesele__2[[#This Row],[PESEL]], 10, 1), 2) = 0, "k", "m")</f>
        <v>m</v>
      </c>
    </row>
    <row r="469" spans="1:4" x14ac:dyDescent="0.35">
      <c r="A469" s="1" t="s">
        <v>1100</v>
      </c>
      <c r="B469" s="1" t="s">
        <v>606</v>
      </c>
      <c r="C469" s="1" t="s">
        <v>104</v>
      </c>
      <c r="D469" s="1" t="str">
        <f>IF(MOD(MID(pesele__2[[#This Row],[PESEL]], 10, 1), 2) = 0, "k", "m")</f>
        <v>m</v>
      </c>
    </row>
    <row r="470" spans="1:4" x14ac:dyDescent="0.35">
      <c r="A470" s="1" t="s">
        <v>1101</v>
      </c>
      <c r="B470" s="1" t="s">
        <v>607</v>
      </c>
      <c r="C470" s="1" t="s">
        <v>78</v>
      </c>
      <c r="D470" s="1" t="str">
        <f>IF(MOD(MID(pesele__2[[#This Row],[PESEL]], 10, 1), 2) = 0, "k", "m")</f>
        <v>m</v>
      </c>
    </row>
    <row r="471" spans="1:4" x14ac:dyDescent="0.35">
      <c r="A471" s="1" t="s">
        <v>1102</v>
      </c>
      <c r="B471" s="1" t="s">
        <v>79</v>
      </c>
      <c r="C471" s="1" t="s">
        <v>139</v>
      </c>
      <c r="D471" s="1" t="str">
        <f>IF(MOD(MID(pesele__2[[#This Row],[PESEL]], 10, 1), 2) = 0, "k", "m")</f>
        <v>m</v>
      </c>
    </row>
    <row r="472" spans="1:4" x14ac:dyDescent="0.35">
      <c r="A472" s="1" t="s">
        <v>1103</v>
      </c>
      <c r="B472" s="1" t="s">
        <v>608</v>
      </c>
      <c r="C472" s="1" t="s">
        <v>42</v>
      </c>
      <c r="D472" s="1" t="str">
        <f>IF(MOD(MID(pesele__2[[#This Row],[PESEL]], 10, 1), 2) = 0, "k", "m")</f>
        <v>m</v>
      </c>
    </row>
    <row r="473" spans="1:4" x14ac:dyDescent="0.35">
      <c r="A473" s="1" t="s">
        <v>1104</v>
      </c>
      <c r="B473" s="1" t="s">
        <v>609</v>
      </c>
      <c r="C473" s="1" t="s">
        <v>12</v>
      </c>
      <c r="D473" s="1" t="str">
        <f>IF(MOD(MID(pesele__2[[#This Row],[PESEL]], 10, 1), 2) = 0, "k", "m")</f>
        <v>m</v>
      </c>
    </row>
    <row r="474" spans="1:4" x14ac:dyDescent="0.35">
      <c r="A474" s="1" t="s">
        <v>1105</v>
      </c>
      <c r="B474" s="1" t="s">
        <v>610</v>
      </c>
      <c r="C474" s="1" t="s">
        <v>611</v>
      </c>
      <c r="D474" s="1" t="str">
        <f>IF(MOD(MID(pesele__2[[#This Row],[PESEL]], 10, 1), 2) = 0, "k", "m")</f>
        <v>k</v>
      </c>
    </row>
    <row r="475" spans="1:4" x14ac:dyDescent="0.35">
      <c r="A475" s="1" t="s">
        <v>1106</v>
      </c>
      <c r="B475" s="1" t="s">
        <v>612</v>
      </c>
      <c r="C475" s="1" t="s">
        <v>262</v>
      </c>
      <c r="D475" s="1" t="str">
        <f>IF(MOD(MID(pesele__2[[#This Row],[PESEL]], 10, 1), 2) = 0, "k", "m")</f>
        <v>k</v>
      </c>
    </row>
    <row r="476" spans="1:4" x14ac:dyDescent="0.35">
      <c r="A476" s="1" t="s">
        <v>1107</v>
      </c>
      <c r="B476" s="1" t="s">
        <v>613</v>
      </c>
      <c r="C476" s="1" t="s">
        <v>172</v>
      </c>
      <c r="D476" s="1" t="str">
        <f>IF(MOD(MID(pesele__2[[#This Row],[PESEL]], 10, 1), 2) = 0, "k", "m")</f>
        <v>k</v>
      </c>
    </row>
    <row r="477" spans="1:4" x14ac:dyDescent="0.35">
      <c r="A477" s="1" t="s">
        <v>1108</v>
      </c>
      <c r="B477" s="1" t="s">
        <v>614</v>
      </c>
      <c r="C477" s="1" t="s">
        <v>17</v>
      </c>
      <c r="D477" s="1" t="str">
        <f>IF(MOD(MID(pesele__2[[#This Row],[PESEL]], 10, 1), 2) = 0, "k", "m")</f>
        <v>m</v>
      </c>
    </row>
    <row r="478" spans="1:4" x14ac:dyDescent="0.35">
      <c r="A478" s="1" t="s">
        <v>1109</v>
      </c>
      <c r="B478" s="1" t="s">
        <v>615</v>
      </c>
      <c r="C478" s="1" t="s">
        <v>137</v>
      </c>
      <c r="D478" s="1" t="str">
        <f>IF(MOD(MID(pesele__2[[#This Row],[PESEL]], 10, 1), 2) = 0, "k", "m")</f>
        <v>m</v>
      </c>
    </row>
    <row r="479" spans="1:4" x14ac:dyDescent="0.35">
      <c r="A479" s="1" t="s">
        <v>1110</v>
      </c>
      <c r="B479" s="1" t="s">
        <v>616</v>
      </c>
      <c r="C479" s="1" t="s">
        <v>617</v>
      </c>
      <c r="D479" s="1" t="str">
        <f>IF(MOD(MID(pesele__2[[#This Row],[PESEL]], 10, 1), 2) = 0, "k", "m")</f>
        <v>m</v>
      </c>
    </row>
    <row r="480" spans="1:4" x14ac:dyDescent="0.35">
      <c r="A480" s="1" t="s">
        <v>1111</v>
      </c>
      <c r="B480" s="1" t="s">
        <v>618</v>
      </c>
      <c r="C480" s="1" t="s">
        <v>104</v>
      </c>
      <c r="D480" s="1" t="str">
        <f>IF(MOD(MID(pesele__2[[#This Row],[PESEL]], 10, 1), 2) = 0, "k", "m")</f>
        <v>m</v>
      </c>
    </row>
    <row r="481" spans="1:4" x14ac:dyDescent="0.35">
      <c r="A481" s="1" t="s">
        <v>1112</v>
      </c>
      <c r="B481" s="1" t="s">
        <v>619</v>
      </c>
      <c r="C481" s="1" t="s">
        <v>87</v>
      </c>
      <c r="D481" s="1" t="str">
        <f>IF(MOD(MID(pesele__2[[#This Row],[PESEL]], 10, 1), 2) = 0, "k", "m")</f>
        <v>k</v>
      </c>
    </row>
    <row r="482" spans="1:4" x14ac:dyDescent="0.35">
      <c r="A482" s="1" t="s">
        <v>1113</v>
      </c>
      <c r="B482" s="1" t="s">
        <v>620</v>
      </c>
      <c r="C482" s="1" t="s">
        <v>180</v>
      </c>
      <c r="D482" s="1" t="str">
        <f>IF(MOD(MID(pesele__2[[#This Row],[PESEL]], 10, 1), 2) = 0, "k", "m")</f>
        <v>m</v>
      </c>
    </row>
    <row r="483" spans="1:4" x14ac:dyDescent="0.35">
      <c r="A483" s="1" t="s">
        <v>1114</v>
      </c>
      <c r="B483" s="1" t="s">
        <v>621</v>
      </c>
      <c r="C483" s="1" t="s">
        <v>364</v>
      </c>
      <c r="D483" s="1" t="str">
        <f>IF(MOD(MID(pesele__2[[#This Row],[PESEL]], 10, 1), 2) = 0, "k", "m")</f>
        <v>k</v>
      </c>
    </row>
    <row r="484" spans="1:4" x14ac:dyDescent="0.35">
      <c r="A484" s="1" t="s">
        <v>1115</v>
      </c>
      <c r="B484" s="1" t="s">
        <v>622</v>
      </c>
      <c r="C484" s="1" t="s">
        <v>58</v>
      </c>
      <c r="D484" s="1" t="str">
        <f>IF(MOD(MID(pesele__2[[#This Row],[PESEL]], 10, 1), 2) = 0, "k", "m")</f>
        <v>k</v>
      </c>
    </row>
    <row r="485" spans="1:4" x14ac:dyDescent="0.35">
      <c r="A485" s="1" t="s">
        <v>1116</v>
      </c>
      <c r="B485" s="1" t="s">
        <v>623</v>
      </c>
      <c r="C485" s="1" t="s">
        <v>33</v>
      </c>
      <c r="D485" s="1" t="str">
        <f>IF(MOD(MID(pesele__2[[#This Row],[PESEL]], 10, 1), 2) = 0, "k", "m")</f>
        <v>m</v>
      </c>
    </row>
    <row r="486" spans="1:4" x14ac:dyDescent="0.35">
      <c r="A486" s="1" t="s">
        <v>1117</v>
      </c>
      <c r="B486" s="1" t="s">
        <v>348</v>
      </c>
      <c r="C486" s="1" t="s">
        <v>139</v>
      </c>
      <c r="D486" s="1" t="str">
        <f>IF(MOD(MID(pesele__2[[#This Row],[PESEL]], 10, 1), 2) = 0, "k", "m")</f>
        <v>m</v>
      </c>
    </row>
    <row r="487" spans="1:4" x14ac:dyDescent="0.35">
      <c r="A487" s="1" t="s">
        <v>1118</v>
      </c>
      <c r="B487" s="1" t="s">
        <v>624</v>
      </c>
      <c r="C487" s="1" t="s">
        <v>625</v>
      </c>
      <c r="D487" s="1" t="str">
        <f>IF(MOD(MID(pesele__2[[#This Row],[PESEL]], 10, 1), 2) = 0, "k", "m")</f>
        <v>m</v>
      </c>
    </row>
    <row r="488" spans="1:4" x14ac:dyDescent="0.35">
      <c r="A488" s="1" t="s">
        <v>1119</v>
      </c>
      <c r="B488" s="1" t="s">
        <v>626</v>
      </c>
      <c r="C488" s="1" t="s">
        <v>24</v>
      </c>
      <c r="D488" s="1" t="str">
        <f>IF(MOD(MID(pesele__2[[#This Row],[PESEL]], 10, 1), 2) = 0, "k", "m")</f>
        <v>m</v>
      </c>
    </row>
    <row r="489" spans="1:4" x14ac:dyDescent="0.35">
      <c r="A489" s="1" t="s">
        <v>1120</v>
      </c>
      <c r="B489" s="1" t="s">
        <v>627</v>
      </c>
      <c r="C489" s="1" t="s">
        <v>282</v>
      </c>
      <c r="D489" s="1" t="str">
        <f>IF(MOD(MID(pesele__2[[#This Row],[PESEL]], 10, 1), 2) = 0, "k", "m")</f>
        <v>m</v>
      </c>
    </row>
    <row r="490" spans="1:4" x14ac:dyDescent="0.35">
      <c r="A490" s="1" t="s">
        <v>1121</v>
      </c>
      <c r="B490" s="1" t="s">
        <v>628</v>
      </c>
      <c r="C490" s="1" t="s">
        <v>211</v>
      </c>
      <c r="D490" s="1" t="str">
        <f>IF(MOD(MID(pesele__2[[#This Row],[PESEL]], 10, 1), 2) = 0, "k", "m")</f>
        <v>k</v>
      </c>
    </row>
    <row r="491" spans="1:4" x14ac:dyDescent="0.35">
      <c r="A491" s="1" t="s">
        <v>1122</v>
      </c>
      <c r="B491" s="1" t="s">
        <v>629</v>
      </c>
      <c r="C491" s="1" t="s">
        <v>56</v>
      </c>
      <c r="D491" s="1" t="str">
        <f>IF(MOD(MID(pesele__2[[#This Row],[PESEL]], 10, 1), 2) = 0, "k", "m")</f>
        <v>k</v>
      </c>
    </row>
    <row r="492" spans="1:4" x14ac:dyDescent="0.35">
      <c r="A492" s="1" t="s">
        <v>1123</v>
      </c>
      <c r="B492" s="1" t="s">
        <v>630</v>
      </c>
      <c r="C492" s="1" t="s">
        <v>139</v>
      </c>
      <c r="D492" s="1" t="str">
        <f>IF(MOD(MID(pesele__2[[#This Row],[PESEL]], 10, 1), 2) = 0, "k", "m")</f>
        <v>m</v>
      </c>
    </row>
    <row r="493" spans="1:4" x14ac:dyDescent="0.35">
      <c r="A493" s="1" t="s">
        <v>1124</v>
      </c>
      <c r="B493" s="1" t="s">
        <v>631</v>
      </c>
      <c r="C493" s="1" t="s">
        <v>60</v>
      </c>
      <c r="D493" s="1" t="str">
        <f>IF(MOD(MID(pesele__2[[#This Row],[PESEL]], 10, 1), 2) = 0, "k", "m")</f>
        <v>m</v>
      </c>
    </row>
    <row r="494" spans="1:4" x14ac:dyDescent="0.35">
      <c r="A494" s="1" t="s">
        <v>1125</v>
      </c>
      <c r="B494" s="1" t="s">
        <v>105</v>
      </c>
      <c r="C494" s="1" t="s">
        <v>504</v>
      </c>
      <c r="D494" s="1" t="str">
        <f>IF(MOD(MID(pesele__2[[#This Row],[PESEL]], 10, 1), 2) = 0, "k", "m")</f>
        <v>m</v>
      </c>
    </row>
    <row r="495" spans="1:4" x14ac:dyDescent="0.35">
      <c r="A495" s="1" t="s">
        <v>1126</v>
      </c>
      <c r="B495" s="1" t="s">
        <v>632</v>
      </c>
      <c r="C495" s="1" t="s">
        <v>78</v>
      </c>
      <c r="D495" s="1" t="str">
        <f>IF(MOD(MID(pesele__2[[#This Row],[PESEL]], 10, 1), 2) = 0, "k", "m")</f>
        <v>m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C A h q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A g I a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C G p U Z + j G 0 6 Y B A A B K E g A A E w A c A E Z v c m 1 1 b G F z L 1 N l Y 3 R p b 2 4 x L m 0 g o h g A K K A U A A A A A A A A A A A A A A A A A A A A A A A A A A A A 7 Z L P a h s x E M b v B r / D o F x k 2 C z N / 6 R h D 2 X t 0 t A Q U u x e m u 1 B 2 Z 2 m w l q N k b S 1 1 y a X v F J O h d 6 C 3 6 s T O y Q u 9 N B L o V D p I o 2 G m d H 3 6 e e x D J o s D N f 7 z m m 3 0 + 3 4 r 8 p h B R P 0 a B A y M B i 6 H e C 1 / O 4 e 7 q v l H f F l 7 r + l f S q b G m 2 Q b 7 X B N C c b O P B S 5 K + L j x 6 d L 4 y 6 x q r o o x 8 H m h S 1 C o 1 r w d F 8 q t V c W a 2 K / P 2 g w F m J B r b B c i 9 O X w 6 G g / N i P T w N s y B 6 y V U f j a 5 1 Q J e J U 5 F A T q a p r c / 2 E h j Y k i p t b 7 K d 3 Y N X C X x o K O A w t A a z l 2 N 6 Q R Y / 9 5 K 1 i C 1 x o W 6 W d w / 3 0 7 E G g g l V 0 3 b 5 w 8 / J t j V H c 0 2 1 R s E K R + q a a y 8 d 1 d z o H a q K F c l n C x K 4 e k q 9 M W Z Y K q O c z 4 J r N g d 9 4 k 6 W b S U I 7 e S l 5 c g p 6 7 + Q q 9 c 6 R i 2 L l X / 2 r G S x E C u D 2 I U z G w 7 3 0 8 f q 2 w Q W X M 6 2 + j F x h q c h B J y F V e J s V b h x e d v r d r T 9 / S M 3 A d g S T w j I 3 Z 6 I H P y r H P z 6 2 3 8 T g 7 2 I Q c Q A 5 H 7 E I G I A 8 i B i E D E A e R g x i B i A P I o Y R A x A H k c M I g Y g T y I G / x k G P w F Q S w E C L Q A U A A I A C A A I C G p U T g X r Q K I A A A D 2 A A A A E g A A A A A A A A A A A A A A A A A A A A A A Q 2 9 u Z m l n L 1 B h Y 2 t h Z 2 U u e G 1 s U E s B A i 0 A F A A C A A g A C A h q V A / K 6 a u k A A A A 6 Q A A A B M A A A A A A A A A A A A A A A A A 7 g A A A F t D b 2 5 0 Z W 5 0 X 1 R 5 c G V z X S 5 4 b W x Q S w E C L Q A U A A I A C A A I C G p U Z + j G 0 6 Y B A A B K E g A A E w A A A A A A A A A A A A A A A A D f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T Q A A A A A A A H l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I z O j I 2 O j Q 3 L j A z M T Q 3 M T N a I i A v P j x F b n R y e S B U e X B l P S J G a W x s Q 2 9 s d W 1 u V H l w Z X M i I F Z h b H V l P S J z Q X d Z R y I g L z 4 8 R W 5 0 c n k g V H l w Z T 0 i R m l s b E N v b H V t b k 5 h b W V z I i B W Y W x 1 Z T 0 i c 1 s m c X V v d D t Q R V N F T C Z x d W 9 0 O y w m c X V v d D t O Y X p 3 a X N r b y Z x d W 9 0 O y w m c X V v d D t J b W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x l L 0 F 1 d G 9 S Z W 1 v d m V k Q 2 9 s d W 1 u c z E u e 1 B F U 0 V M L D B 9 J n F 1 b 3 Q 7 L C Z x d W 9 0 O 1 N l Y 3 R p b 2 4 x L 3 B l c 2 V s Z S 9 B d X R v U m V t b 3 Z l Z E N v b H V t b n M x L n t O Y X p 3 a X N r b y w x f S Z x d W 9 0 O y w m c X V v d D t T Z W N 0 a W 9 u M S 9 w Z X N l b G U v Q X V 0 b 1 J l b W 9 2 Z W R D b 2 x 1 b W 5 z M S 5 7 S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N l b G U v Q X V 0 b 1 J l b W 9 2 Z W R D b 2 x 1 b W 5 z M S 5 7 U E V T R U w s M H 0 m c X V v d D s s J n F 1 b 3 Q 7 U 2 V j d G l v b j E v c G V z Z W x l L 0 F 1 d G 9 S Z W 1 v d m V k Q 2 9 s d W 1 u c z E u e 0 5 h e n d p c 2 t v L D F 9 J n F 1 b 3 Q 7 L C Z x d W 9 0 O 1 N l Y 3 R p b 2 4 x L 3 B l c 2 V s Z S 9 B d X R v U m V t b 3 Z l Z E N v b H V t b n M x L n t J b W l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l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B l c 2 V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l U M j M 6 M j c 6 N D c u O D Q 5 M D A w N l o i I C 8 + P E V u d H J 5 I F R 5 c G U 9 I k Z p b G x D b 2 x 1 b W 5 U e X B l c y I g V m F s d W U 9 I n N C Z 1 l H I i A v P j x F b n R y e S B U e X B l P S J G a W x s Q 2 9 s d W 1 u T m F t Z X M i I F Z h b H V l P S J z W y Z x d W 9 0 O 1 B F U 0 V M J n F 1 b 3 Q 7 L C Z x d W 9 0 O 0 5 h e n d p c 2 t v J n F 1 b 3 Q 7 L C Z x d W 9 0 O 0 l t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G U g K D I p L 0 F 1 d G 9 S Z W 1 v d m V k Q 2 9 s d W 1 u c z E u e 1 B F U 0 V M L D B 9 J n F 1 b 3 Q 7 L C Z x d W 9 0 O 1 N l Y 3 R p b 2 4 x L 3 B l c 2 V s Z S A o M i k v Q X V 0 b 1 J l b W 9 2 Z W R D b 2 x 1 b W 5 z M S 5 7 T m F 6 d 2 l z a 2 8 s M X 0 m c X V v d D s s J n F 1 b 3 Q 7 U 2 V j d G l v b j E v c G V z Z W x l I C g y K S 9 B d X R v U m V t b 3 Z l Z E N v b H V t b n M x L n t J b W l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2 V s Z S A o M i k v Q X V 0 b 1 J l b W 9 2 Z W R D b 2 x 1 b W 5 z M S 5 7 U E V T R U w s M H 0 m c X V v d D s s J n F 1 b 3 Q 7 U 2 V j d G l v b j E v c G V z Z W x l I C g y K S 9 B d X R v U m V t b 3 Z l Z E N v b H V t b n M x L n t O Y X p 3 a X N r b y w x f S Z x d W 9 0 O y w m c X V v d D t T Z W N 0 a W 9 u M S 9 w Z X N l b G U g K D I p L 0 F 1 d G 9 S Z W 1 v d m V k Q 2 9 s d W 1 u c z E u e 0 l t a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2 V s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V z Z W x l X 1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l U M j M 6 M j c 6 N D c u O D Q 5 M D A w N l o i I C 8 + P E V u d H J 5 I F R 5 c G U 9 I k Z p b G x D b 2 x 1 b W 5 U e X B l c y I g V m F s d W U 9 I n N C Z 1 l H I i A v P j x F b n R y e S B U e X B l P S J G a W x s Q 2 9 s d W 1 u T m F t Z X M i I F Z h b H V l P S J z W y Z x d W 9 0 O 1 B F U 0 V M J n F 1 b 3 Q 7 L C Z x d W 9 0 O 0 5 h e n d p c 2 t v J n F 1 b 3 Q 7 L C Z x d W 9 0 O 0 l t a W U m c X V v d D t d I i A v P j x F b n R y e S B U e X B l P S J G a W x s U 3 R h d H V z I i B W Y W x 1 Z T 0 i c 0 N v b X B s Z X R l I i A v P j x F b n R y e S B U e X B l P S J G a W x s Q 2 9 1 b n Q i I F Z h b H V l P S J s N D k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G U g K D I p L 0 F 1 d G 9 S Z W 1 v d m V k Q 2 9 s d W 1 u c z E u e 1 B F U 0 V M L D B 9 J n F 1 b 3 Q 7 L C Z x d W 9 0 O 1 N l Y 3 R p b 2 4 x L 3 B l c 2 V s Z S A o M i k v Q X V 0 b 1 J l b W 9 2 Z W R D b 2 x 1 b W 5 z M S 5 7 T m F 6 d 2 l z a 2 8 s M X 0 m c X V v d D s s J n F 1 b 3 Q 7 U 2 V j d G l v b j E v c G V z Z W x l I C g y K S 9 B d X R v U m V t b 3 Z l Z E N v b H V t b n M x L n t J b W l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2 V s Z S A o M i k v Q X V 0 b 1 J l b W 9 2 Z W R D b 2 x 1 b W 5 z M S 5 7 U E V T R U w s M H 0 m c X V v d D s s J n F 1 b 3 Q 7 U 2 V j d G l v b j E v c G V z Z W x l I C g y K S 9 B d X R v U m V t b 3 Z l Z E N v b H V t b n M x L n t O Y X p 3 a X N r b y w x f S Z x d W 9 0 O y w m c X V v d D t T Z W N 0 a W 9 u M S 9 w Z X N l b G U g K D I p L 0 F 1 d G 9 S Z W 1 v d m V k Q 2 9 s d W 1 u c z E u e 0 l t a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N l b G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V Q y M z o y N z o 0 N y 4 4 N D k w M D A 2 W i I g L z 4 8 R W 5 0 c n k g V H l w Z T 0 i R m l s b E N v b H V t b l R 5 c G V z I i B W Y W x 1 Z T 0 i c 0 J n W U c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T d G F 0 d X M i I F Z h b H V l P S J z Q 2 9 t c G x l d G U i I C 8 + P E V u d H J 5 I F R 5 c G U 9 I k Z p b G x D b 3 V u d C I g V m F s d W U 9 I m w 0 O T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A o M i k v Q X V 0 b 1 J l b W 9 2 Z W R D b 2 x 1 b W 5 z M S 5 7 U E V T R U w s M H 0 m c X V v d D s s J n F 1 b 3 Q 7 U 2 V j d G l v b j E v c G V z Z W x l I C g y K S 9 B d X R v U m V t b 3 Z l Z E N v b H V t b n M x L n t O Y X p 3 a X N r b y w x f S Z x d W 9 0 O y w m c X V v d D t T Z W N 0 a W 9 u M S 9 w Z X N l b G U g K D I p L 0 F 1 d G 9 S Z W 1 v d m V k Q 2 9 s d W 1 u c z E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I C g y K S 9 B d X R v U m V t b 3 Z l Z E N v b H V t b n M x L n t Q R V N F T C w w f S Z x d W 9 0 O y w m c X V v d D t T Z W N 0 a W 9 u M S 9 w Z X N l b G U g K D I p L 0 F 1 d G 9 S Z W 1 v d m V k Q 2 9 s d W 1 u c z E u e 0 5 h e n d p c 2 t v L D F 9 J n F 1 b 3 Q 7 L C Z x d W 9 0 O 1 N l Y 3 R p b 2 4 x L 3 B l c 2 V s Z S A o M i k v Q X V 0 b 1 J l b W 9 2 Z W R D b 2 x 1 b W 5 z M S 5 7 S W 1 p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l c 2 V s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I z O j I 3 O j Q 3 L j g 0 O T A w M D Z a I i A v P j x F b n R y e S B U e X B l P S J G a W x s Q 2 9 s d W 1 u V H l w Z X M i I F Z h b H V l P S J z Q m d Z R y I g L z 4 8 R W 5 0 c n k g V H l w Z T 0 i R m l s b E N v b H V t b k 5 h b W V z I i B W Y W x 1 Z T 0 i c 1 s m c X V v d D t Q R V N F T C Z x d W 9 0 O y w m c X V v d D t O Y X p 3 a X N r b y Z x d W 9 0 O y w m c X V v d D t J b W l l J n F 1 b 3 Q 7 X S I g L z 4 8 R W 5 0 c n k g V H l w Z T 0 i R m l s b F N 0 Y X R 1 c y I g V m F s d W U 9 I n N D b 2 1 w b G V 0 Z S I g L z 4 8 R W 5 0 c n k g V H l w Z T 0 i R m l s b E N v d W 5 0 I i B W Y W x 1 Z T 0 i b D Q 5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x l I C g y K S 9 B d X R v U m V t b 3 Z l Z E N v b H V t b n M x L n t Q R V N F T C w w f S Z x d W 9 0 O y w m c X V v d D t T Z W N 0 a W 9 u M S 9 w Z X N l b G U g K D I p L 0 F 1 d G 9 S Z W 1 v d m V k Q 2 9 s d W 1 u c z E u e 0 5 h e n d p c 2 t v L D F 9 J n F 1 b 3 Q 7 L C Z x d W 9 0 O 1 N l Y 3 R p b 2 4 x L 3 B l c 2 V s Z S A o M i k v Q X V 0 b 1 J l b W 9 2 Z W R D b 2 x 1 b W 5 z M S 5 7 S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N l b G U g K D I p L 0 F 1 d G 9 S Z W 1 v d m V k Q 2 9 s d W 1 u c z E u e 1 B F U 0 V M L D B 9 J n F 1 b 3 Q 7 L C Z x d W 9 0 O 1 N l Y 3 R p b 2 4 x L 3 B l c 2 V s Z S A o M i k v Q X V 0 b 1 J l b W 9 2 Z W R D b 2 x 1 b W 5 z M S 5 7 T m F 6 d 2 l z a 2 8 s M X 0 m c X V v d D s s J n F 1 b 3 Q 7 U 2 V j d G l v b j E v c G V z Z W x l I C g y K S 9 B d X R v U m V t b 3 Z l Z E N v b H V t b n M x L n t J b W l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z Z W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Z X N l b G V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V Q y M z o y N z o 0 N y 4 4 N D k w M D A 2 W i I g L z 4 8 R W 5 0 c n k g V H l w Z T 0 i R m l s b E N v b H V t b l R 5 c G V z I i B W Y W x 1 Z T 0 i c 0 J n W U c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T d G F 0 d X M i I F Z h b H V l P S J z Q 2 9 t c G x l d G U i I C 8 + P E V u d H J 5 I F R 5 c G U 9 I k Z p b G x D b 3 V u d C I g V m F s d W U 9 I m w 0 O T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A o M i k v Q X V 0 b 1 J l b W 9 2 Z W R D b 2 x 1 b W 5 z M S 5 7 U E V T R U w s M H 0 m c X V v d D s s J n F 1 b 3 Q 7 U 2 V j d G l v b j E v c G V z Z W x l I C g y K S 9 B d X R v U m V t b 3 Z l Z E N v b H V t b n M x L n t O Y X p 3 a X N r b y w x f S Z x d W 9 0 O y w m c X V v d D t T Z W N 0 a W 9 u M S 9 w Z X N l b G U g K D I p L 0 F 1 d G 9 S Z W 1 v d m V k Q 2 9 s d W 1 u c z E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I C g y K S 9 B d X R v U m V t b 3 Z l Z E N v b H V t b n M x L n t Q R V N F T C w w f S Z x d W 9 0 O y w m c X V v d D t T Z W N 0 a W 9 u M S 9 w Z X N l b G U g K D I p L 0 F 1 d G 9 S Z W 1 v d m V k Q 2 9 s d W 1 u c z E u e 0 5 h e n d p c 2 t v L D F 9 J n F 1 b 3 Q 7 L C Z x d W 9 0 O 1 N l Y 3 R p b 2 4 x L 3 B l c 2 V s Z S A o M i k v Q X V 0 b 1 J l b W 9 2 Z W R D b 2 x 1 b W 5 z M S 5 7 S W 1 p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l c 2 V s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V z Z W x l X 1 8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l U M j M 6 M j c 6 N D c u O D Q 5 M D A w N l o i I C 8 + P E V u d H J 5 I F R 5 c G U 9 I k Z p b G x D b 2 x 1 b W 5 U e X B l c y I g V m F s d W U 9 I n N C Z 1 l H I i A v P j x F b n R y e S B U e X B l P S J G a W x s Q 2 9 s d W 1 u T m F t Z X M i I F Z h b H V l P S J z W y Z x d W 9 0 O 1 B F U 0 V M J n F 1 b 3 Q 7 L C Z x d W 9 0 O 0 5 h e n d p c 2 t v J n F 1 b 3 Q 7 L C Z x d W 9 0 O 0 l t a W U m c X V v d D t d I i A v P j x F b n R y e S B U e X B l P S J G a W x s U 3 R h d H V z I i B W Y W x 1 Z T 0 i c 0 N v b X B s Z X R l I i A v P j x F b n R y e S B U e X B l P S J G a W x s Q 2 9 1 b n Q i I F Z h b H V l P S J s N D k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G U g K D I p L 0 F 1 d G 9 S Z W 1 v d m V k Q 2 9 s d W 1 u c z E u e 1 B F U 0 V M L D B 9 J n F 1 b 3 Q 7 L C Z x d W 9 0 O 1 N l Y 3 R p b 2 4 x L 3 B l c 2 V s Z S A o M i k v Q X V 0 b 1 J l b W 9 2 Z W R D b 2 x 1 b W 5 z M S 5 7 T m F 6 d 2 l z a 2 8 s M X 0 m c X V v d D s s J n F 1 b 3 Q 7 U 2 V j d G l v b j E v c G V z Z W x l I C g y K S 9 B d X R v U m V t b 3 Z l Z E N v b H V t b n M x L n t J b W l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2 V s Z S A o M i k v Q X V 0 b 1 J l b W 9 2 Z W R D b 2 x 1 b W 5 z M S 5 7 U E V T R U w s M H 0 m c X V v d D s s J n F 1 b 3 Q 7 U 2 V j d G l v b j E v c G V z Z W x l I C g y K S 9 B d X R v U m V t b 3 Z l Z E N v b H V t b n M x L n t O Y X p 3 a X N r b y w x f S Z x d W 9 0 O y w m c X V v d D t T Z W N 0 a W 9 u M S 9 w Z X N l b G U g K D I p L 0 F 1 d G 9 S Z W 1 v d m V k Q 2 9 s d W 1 u c z E u e 0 l t a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N l b G U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l c 2 V s Z V 9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I z O j I 3 O j Q 3 L j g 0 O T A w M D Z a I i A v P j x F b n R y e S B U e X B l P S J G a W x s Q 2 9 s d W 1 u V H l w Z X M i I F Z h b H V l P S J z Q m d Z R y I g L z 4 8 R W 5 0 c n k g V H l w Z T 0 i R m l s b E N v b H V t b k 5 h b W V z I i B W Y W x 1 Z T 0 i c 1 s m c X V v d D t Q R V N F T C Z x d W 9 0 O y w m c X V v d D t O Y X p 3 a X N r b y Z x d W 9 0 O y w m c X V v d D t J b W l l J n F 1 b 3 Q 7 X S I g L z 4 8 R W 5 0 c n k g V H l w Z T 0 i R m l s b F N 0 Y X R 1 c y I g V m F s d W U 9 I n N D b 2 1 w b G V 0 Z S I g L z 4 8 R W 5 0 c n k g V H l w Z T 0 i R m l s b E N v d W 5 0 I i B W Y W x 1 Z T 0 i b D Q 5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x l I C g y K S 9 B d X R v U m V t b 3 Z l Z E N v b H V t b n M x L n t Q R V N F T C w w f S Z x d W 9 0 O y w m c X V v d D t T Z W N 0 a W 9 u M S 9 w Z X N l b G U g K D I p L 0 F 1 d G 9 S Z W 1 v d m V k Q 2 9 s d W 1 u c z E u e 0 5 h e n d p c 2 t v L D F 9 J n F 1 b 3 Q 7 L C Z x d W 9 0 O 1 N l Y 3 R p b 2 4 x L 3 B l c 2 V s Z S A o M i k v Q X V 0 b 1 J l b W 9 2 Z W R D b 2 x 1 b W 5 z M S 5 7 S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N l b G U g K D I p L 0 F 1 d G 9 S Z W 1 v d m V k Q 2 9 s d W 1 u c z E u e 1 B F U 0 V M L D B 9 J n F 1 b 3 Q 7 L C Z x d W 9 0 O 1 N l Y 3 R p b 2 4 x L 3 B l c 2 V s Z S A o M i k v Q X V 0 b 1 J l b W 9 2 Z W R D b 2 x 1 b W 5 z M S 5 7 T m F 6 d 2 l z a 2 8 s M X 0 m c X V v d D s s J n F 1 b 3 Q 7 U 2 V j d G l v b j E v c G V z Z W x l I C g y K S 9 B d X R v U m V t b 3 Z l Z E N v b H V t b n M x L n t J b W l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z Z W x l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Z X N l b G V f X z I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l U M j M 6 M j c 6 N D c u O D Q 5 M D A w N l o i I C 8 + P E V u d H J 5 I F R 5 c G U 9 I k Z p b G x D b 2 x 1 b W 5 U e X B l c y I g V m F s d W U 9 I n N C Z 1 l H I i A v P j x F b n R y e S B U e X B l P S J G a W x s Q 2 9 s d W 1 u T m F t Z X M i I F Z h b H V l P S J z W y Z x d W 9 0 O 1 B F U 0 V M J n F 1 b 3 Q 7 L C Z x d W 9 0 O 0 5 h e n d p c 2 t v J n F 1 b 3 Q 7 L C Z x d W 9 0 O 0 l t a W U m c X V v d D t d I i A v P j x F b n R y e S B U e X B l P S J G a W x s U 3 R h d H V z I i B W Y W x 1 Z T 0 i c 0 N v b X B s Z X R l I i A v P j x F b n R y e S B U e X B l P S J G a W x s Q 2 9 1 b n Q i I F Z h b H V l P S J s N D k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G U g K D I p L 0 F 1 d G 9 S Z W 1 v d m V k Q 2 9 s d W 1 u c z E u e 1 B F U 0 V M L D B 9 J n F 1 b 3 Q 7 L C Z x d W 9 0 O 1 N l Y 3 R p b 2 4 x L 3 B l c 2 V s Z S A o M i k v Q X V 0 b 1 J l b W 9 2 Z W R D b 2 x 1 b W 5 z M S 5 7 T m F 6 d 2 l z a 2 8 s M X 0 m c X V v d D s s J n F 1 b 3 Q 7 U 2 V j d G l v b j E v c G V z Z W x l I C g y K S 9 B d X R v U m V t b 3 Z l Z E N v b H V t b n M x L n t J b W l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2 V s Z S A o M i k v Q X V 0 b 1 J l b W 9 2 Z W R D b 2 x 1 b W 5 z M S 5 7 U E V T R U w s M H 0 m c X V v d D s s J n F 1 b 3 Q 7 U 2 V j d G l v b j E v c G V z Z W x l I C g y K S 9 B d X R v U m V t b 3 Z l Z E N v b H V t b n M x L n t O Y X p 3 a X N r b y w x f S Z x d W 9 0 O y w m c X V v d D t T Z W N 0 a W 9 u M S 9 w Z X N l b G U g K D I p L 0 F 1 d G 9 S Z W 1 v d m V k Q 2 9 s d W 1 u c z E u e 0 l t a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N l b G U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k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D e + U x 6 G 4 R 7 s T x b J w h C + 5 A A A A A A I A A A A A A B B m A A A A A Q A A I A A A A E 9 2 w q e Y l l M w z 2 k S a L m t S G C x B Z W 4 7 e n + y W 0 j 3 t K Q g Y V 1 A A A A A A 6 A A A A A A g A A I A A A A M F 7 / / S p t 4 s l Z S y J e g / w n J m Z Y G a d 8 6 2 W x R 6 t T P d h T P k l U A A A A F X H N H / m y A T S v + X D j L P S U O f g j Z W H M w O / o 9 R f j 9 7 Q f p O v e g y J a a T Z u X z B Z I n k r 2 n m 5 t I 4 w Y f v k 0 E a 4 o K R x P 0 r p G Z 5 M A Q Y N V 4 V P f N 0 q l 8 9 1 c s u Q A A A A L v v l L V E 9 + n W a u R G W 2 P z 5 F E / / A V J t g G O i i z y z d F N X a x G x e C n V E n X Q Z n W N s E 5 b V / W 1 z q Y j C l e E v Q c 9 q 4 A t u 2 i 8 L g = < / D a t a M a s h u p > 
</file>

<file path=customXml/itemProps1.xml><?xml version="1.0" encoding="utf-8"?>
<ds:datastoreItem xmlns:ds="http://schemas.openxmlformats.org/officeDocument/2006/customXml" ds:itemID="{4851B3BE-13A1-4E1D-AA62-4A82D54AD4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5) pom</vt:lpstr>
      <vt:lpstr>5)</vt:lpstr>
      <vt:lpstr>4)</vt:lpstr>
      <vt:lpstr>3)</vt:lpstr>
      <vt:lpstr>2)</vt:lpstr>
      <vt:lpstr>1)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2022-03-09T23:25:32Z</dcterms:created>
  <dcterms:modified xsi:type="dcterms:W3CDTF">2022-03-10T00:06:34Z</dcterms:modified>
</cp:coreProperties>
</file>