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bed\Desktop\matury rozwiazania\CKE\excel\excel - olimpiady\"/>
    </mc:Choice>
  </mc:AlternateContent>
  <xr:revisionPtr revIDLastSave="0" documentId="13_ncr:1_{F7874DEE-75C9-486F-B280-69723CF497FE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5)" sheetId="10" r:id="rId1"/>
    <sheet name="4) pom" sheetId="6" r:id="rId2"/>
    <sheet name="4)" sheetId="9" r:id="rId3"/>
    <sheet name="3)" sheetId="5" r:id="rId4"/>
    <sheet name="2)" sheetId="4" r:id="rId5"/>
    <sheet name="1)" sheetId="3" r:id="rId6"/>
    <sheet name="dane_medale" sheetId="2" r:id="rId7"/>
  </sheets>
  <definedNames>
    <definedName name="DaneZewnętrzne_1" localSheetId="5" hidden="1">'1)'!$A$1:$J$139</definedName>
    <definedName name="DaneZewnętrzne_1" localSheetId="4" hidden="1">'2)'!$A$1:$J$139</definedName>
    <definedName name="DaneZewnętrzne_1" localSheetId="3" hidden="1">'3)'!$A$1:$J$139</definedName>
    <definedName name="DaneZewnętrzne_1" localSheetId="1" hidden="1">'4) pom'!$A$1:$J$139</definedName>
    <definedName name="DaneZewnętrzne_1" localSheetId="0" hidden="1">'5)'!$A$1:$J$139</definedName>
    <definedName name="DaneZewnętrzne_1" localSheetId="6" hidden="1">dane_medale!$A$1:$J$139</definedName>
  </definedName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0" l="1"/>
  <c r="K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C3" i="9"/>
  <c r="C30" i="9"/>
  <c r="C44" i="9"/>
  <c r="C59" i="9"/>
  <c r="C63" i="9"/>
  <c r="C99" i="9"/>
  <c r="K8" i="6"/>
  <c r="K38" i="6"/>
  <c r="K80" i="6"/>
  <c r="K29" i="6"/>
  <c r="K72" i="6"/>
  <c r="K55" i="6"/>
  <c r="K106" i="6"/>
  <c r="K66" i="6"/>
  <c r="K47" i="6"/>
  <c r="K89" i="6"/>
  <c r="K52" i="6"/>
  <c r="K113" i="6"/>
  <c r="K53" i="6"/>
  <c r="K120" i="6"/>
  <c r="K90" i="6"/>
  <c r="K28" i="6"/>
  <c r="K110" i="6"/>
  <c r="K18" i="6"/>
  <c r="K31" i="6"/>
  <c r="K58" i="6"/>
  <c r="K123" i="6"/>
  <c r="K137" i="6"/>
  <c r="K138" i="6"/>
  <c r="K112" i="6"/>
  <c r="K121" i="6"/>
  <c r="K111" i="6"/>
  <c r="K49" i="6"/>
  <c r="K19" i="6"/>
  <c r="K5" i="6"/>
  <c r="K36" i="6"/>
  <c r="K20" i="6"/>
  <c r="K122" i="6"/>
  <c r="K4" i="6"/>
  <c r="K74" i="6"/>
  <c r="K103" i="6"/>
  <c r="K96" i="6"/>
  <c r="K21" i="6"/>
  <c r="K13" i="6"/>
  <c r="K118" i="6"/>
  <c r="K68" i="6"/>
  <c r="K39" i="6"/>
  <c r="K51" i="6"/>
  <c r="K116" i="6"/>
  <c r="K104" i="6"/>
  <c r="K81" i="6"/>
  <c r="K67" i="6"/>
  <c r="K65" i="6"/>
  <c r="K91" i="6"/>
  <c r="K62" i="6"/>
  <c r="K126" i="6"/>
  <c r="K134" i="6"/>
  <c r="K75" i="6"/>
  <c r="K44" i="6"/>
  <c r="K59" i="6"/>
  <c r="K119" i="6"/>
  <c r="K12" i="6"/>
  <c r="K42" i="6"/>
  <c r="K77" i="6"/>
  <c r="K63" i="6"/>
  <c r="K2" i="6"/>
  <c r="K82" i="6"/>
  <c r="K30" i="6"/>
  <c r="K60" i="6"/>
  <c r="K64" i="6"/>
  <c r="K50" i="6"/>
  <c r="K43" i="6"/>
  <c r="K86" i="6"/>
  <c r="K78" i="6"/>
  <c r="K130" i="6"/>
  <c r="K129" i="6"/>
  <c r="K135" i="6"/>
  <c r="K127" i="6"/>
  <c r="K139" i="6"/>
  <c r="K76" i="6"/>
  <c r="K7" i="6"/>
  <c r="K22" i="6"/>
  <c r="K45" i="6"/>
  <c r="K132" i="6"/>
  <c r="K69" i="6"/>
  <c r="K15" i="6"/>
  <c r="K14" i="6"/>
  <c r="K95" i="6"/>
  <c r="K109" i="6"/>
  <c r="K114" i="6"/>
  <c r="K100" i="6"/>
  <c r="K23" i="6"/>
  <c r="K6" i="6"/>
  <c r="K102" i="6"/>
  <c r="K56" i="6"/>
  <c r="K73" i="6"/>
  <c r="K35" i="6"/>
  <c r="K40" i="6"/>
  <c r="K34" i="6"/>
  <c r="K108" i="6"/>
  <c r="K48" i="6"/>
  <c r="K128" i="6"/>
  <c r="K3" i="6"/>
  <c r="K99" i="6"/>
  <c r="K131" i="6"/>
  <c r="K107" i="6"/>
  <c r="K24" i="6"/>
  <c r="K133" i="6"/>
  <c r="K136" i="6"/>
  <c r="K79" i="6"/>
  <c r="K125" i="6"/>
  <c r="K124" i="6"/>
  <c r="K87" i="6"/>
  <c r="K41" i="6"/>
  <c r="K25" i="6"/>
  <c r="K37" i="6"/>
  <c r="K83" i="6"/>
  <c r="K105" i="6"/>
  <c r="K98" i="6"/>
  <c r="K84" i="6"/>
  <c r="K70" i="6"/>
  <c r="K16" i="6"/>
  <c r="K26" i="6"/>
  <c r="K57" i="6"/>
  <c r="K46" i="6"/>
  <c r="K9" i="6"/>
  <c r="K61" i="6"/>
  <c r="K11" i="6"/>
  <c r="K117" i="6"/>
  <c r="K33" i="6"/>
  <c r="K71" i="6"/>
  <c r="K32" i="6"/>
  <c r="K101" i="6"/>
  <c r="K94" i="6"/>
  <c r="K88" i="6"/>
  <c r="K97" i="6"/>
  <c r="K115" i="6"/>
  <c r="K27" i="6"/>
  <c r="K54" i="6"/>
  <c r="K17" i="6"/>
  <c r="K10" i="6"/>
  <c r="K92" i="6"/>
  <c r="K93" i="6"/>
  <c r="K85" i="6"/>
  <c r="M57" i="5"/>
  <c r="M65" i="5"/>
  <c r="M121" i="5"/>
  <c r="L3" i="5"/>
  <c r="L4" i="5"/>
  <c r="M4" i="5" s="1"/>
  <c r="L5" i="5"/>
  <c r="M5" i="5" s="1"/>
  <c r="L6" i="5"/>
  <c r="L7" i="5"/>
  <c r="L8" i="5"/>
  <c r="L9" i="5"/>
  <c r="L10" i="5"/>
  <c r="L11" i="5"/>
  <c r="L12" i="5"/>
  <c r="M12" i="5" s="1"/>
  <c r="L13" i="5"/>
  <c r="M13" i="5" s="1"/>
  <c r="L14" i="5"/>
  <c r="L15" i="5"/>
  <c r="L16" i="5"/>
  <c r="L17" i="5"/>
  <c r="L18" i="5"/>
  <c r="L19" i="5"/>
  <c r="L20" i="5"/>
  <c r="M20" i="5" s="1"/>
  <c r="L21" i="5"/>
  <c r="M21" i="5" s="1"/>
  <c r="L22" i="5"/>
  <c r="L23" i="5"/>
  <c r="L24" i="5"/>
  <c r="L25" i="5"/>
  <c r="L26" i="5"/>
  <c r="L27" i="5"/>
  <c r="L28" i="5"/>
  <c r="M28" i="5" s="1"/>
  <c r="L29" i="5"/>
  <c r="M29" i="5" s="1"/>
  <c r="L30" i="5"/>
  <c r="L31" i="5"/>
  <c r="L32" i="5"/>
  <c r="L33" i="5"/>
  <c r="L34" i="5"/>
  <c r="L35" i="5"/>
  <c r="L36" i="5"/>
  <c r="M36" i="5" s="1"/>
  <c r="L37" i="5"/>
  <c r="M37" i="5" s="1"/>
  <c r="L38" i="5"/>
  <c r="L39" i="5"/>
  <c r="L40" i="5"/>
  <c r="L41" i="5"/>
  <c r="L42" i="5"/>
  <c r="L43" i="5"/>
  <c r="L44" i="5"/>
  <c r="M44" i="5" s="1"/>
  <c r="L45" i="5"/>
  <c r="M45" i="5" s="1"/>
  <c r="L46" i="5"/>
  <c r="L47" i="5"/>
  <c r="L48" i="5"/>
  <c r="L49" i="5"/>
  <c r="L50" i="5"/>
  <c r="L51" i="5"/>
  <c r="L52" i="5"/>
  <c r="M52" i="5" s="1"/>
  <c r="L53" i="5"/>
  <c r="M53" i="5" s="1"/>
  <c r="L54" i="5"/>
  <c r="L55" i="5"/>
  <c r="L56" i="5"/>
  <c r="L57" i="5"/>
  <c r="L58" i="5"/>
  <c r="L59" i="5"/>
  <c r="L60" i="5"/>
  <c r="M60" i="5" s="1"/>
  <c r="L61" i="5"/>
  <c r="M61" i="5" s="1"/>
  <c r="L62" i="5"/>
  <c r="L63" i="5"/>
  <c r="L64" i="5"/>
  <c r="L65" i="5"/>
  <c r="L66" i="5"/>
  <c r="L67" i="5"/>
  <c r="L68" i="5"/>
  <c r="M68" i="5" s="1"/>
  <c r="L69" i="5"/>
  <c r="M69" i="5" s="1"/>
  <c r="L70" i="5"/>
  <c r="L71" i="5"/>
  <c r="L72" i="5"/>
  <c r="L73" i="5"/>
  <c r="L74" i="5"/>
  <c r="L75" i="5"/>
  <c r="L76" i="5"/>
  <c r="M76" i="5" s="1"/>
  <c r="L77" i="5"/>
  <c r="M77" i="5" s="1"/>
  <c r="L78" i="5"/>
  <c r="L79" i="5"/>
  <c r="L80" i="5"/>
  <c r="L81" i="5"/>
  <c r="L82" i="5"/>
  <c r="L83" i="5"/>
  <c r="L84" i="5"/>
  <c r="M84" i="5" s="1"/>
  <c r="L85" i="5"/>
  <c r="M85" i="5" s="1"/>
  <c r="L86" i="5"/>
  <c r="L87" i="5"/>
  <c r="L88" i="5"/>
  <c r="L89" i="5"/>
  <c r="L90" i="5"/>
  <c r="L91" i="5"/>
  <c r="L92" i="5"/>
  <c r="M92" i="5" s="1"/>
  <c r="L93" i="5"/>
  <c r="M93" i="5" s="1"/>
  <c r="L94" i="5"/>
  <c r="L95" i="5"/>
  <c r="L96" i="5"/>
  <c r="L97" i="5"/>
  <c r="L98" i="5"/>
  <c r="L99" i="5"/>
  <c r="L100" i="5"/>
  <c r="M100" i="5" s="1"/>
  <c r="L101" i="5"/>
  <c r="M101" i="5" s="1"/>
  <c r="L102" i="5"/>
  <c r="L103" i="5"/>
  <c r="L104" i="5"/>
  <c r="L105" i="5"/>
  <c r="L106" i="5"/>
  <c r="L107" i="5"/>
  <c r="L108" i="5"/>
  <c r="M108" i="5" s="1"/>
  <c r="L109" i="5"/>
  <c r="M109" i="5" s="1"/>
  <c r="L110" i="5"/>
  <c r="L111" i="5"/>
  <c r="L112" i="5"/>
  <c r="L113" i="5"/>
  <c r="L114" i="5"/>
  <c r="L115" i="5"/>
  <c r="L116" i="5"/>
  <c r="M116" i="5" s="1"/>
  <c r="L117" i="5"/>
  <c r="M117" i="5" s="1"/>
  <c r="L118" i="5"/>
  <c r="L119" i="5"/>
  <c r="M119" i="5" s="1"/>
  <c r="L120" i="5"/>
  <c r="L121" i="5"/>
  <c r="L122" i="5"/>
  <c r="L123" i="5"/>
  <c r="L124" i="5"/>
  <c r="M124" i="5" s="1"/>
  <c r="L125" i="5"/>
  <c r="M125" i="5" s="1"/>
  <c r="L126" i="5"/>
  <c r="L127" i="5"/>
  <c r="M127" i="5" s="1"/>
  <c r="L128" i="5"/>
  <c r="L129" i="5"/>
  <c r="L130" i="5"/>
  <c r="L131" i="5"/>
  <c r="L132" i="5"/>
  <c r="M132" i="5" s="1"/>
  <c r="L133" i="5"/>
  <c r="M133" i="5" s="1"/>
  <c r="L134" i="5"/>
  <c r="L135" i="5"/>
  <c r="M135" i="5" s="1"/>
  <c r="L136" i="5"/>
  <c r="L137" i="5"/>
  <c r="L138" i="5"/>
  <c r="L139" i="5"/>
  <c r="L2" i="5"/>
  <c r="K3" i="5"/>
  <c r="K4" i="5"/>
  <c r="K5" i="5"/>
  <c r="K6" i="5"/>
  <c r="K7" i="5"/>
  <c r="K8" i="5"/>
  <c r="K9" i="5"/>
  <c r="M9" i="5" s="1"/>
  <c r="K10" i="5"/>
  <c r="K11" i="5"/>
  <c r="K12" i="5"/>
  <c r="K13" i="5"/>
  <c r="K14" i="5"/>
  <c r="K15" i="5"/>
  <c r="K16" i="5"/>
  <c r="K17" i="5"/>
  <c r="M17" i="5" s="1"/>
  <c r="K18" i="5"/>
  <c r="K19" i="5"/>
  <c r="K20" i="5"/>
  <c r="K21" i="5"/>
  <c r="K22" i="5"/>
  <c r="K23" i="5"/>
  <c r="K24" i="5"/>
  <c r="K25" i="5"/>
  <c r="M25" i="5" s="1"/>
  <c r="K26" i="5"/>
  <c r="K27" i="5"/>
  <c r="K28" i="5"/>
  <c r="K29" i="5"/>
  <c r="K30" i="5"/>
  <c r="K31" i="5"/>
  <c r="K32" i="5"/>
  <c r="K33" i="5"/>
  <c r="M33" i="5" s="1"/>
  <c r="K34" i="5"/>
  <c r="K35" i="5"/>
  <c r="K36" i="5"/>
  <c r="K37" i="5"/>
  <c r="K38" i="5"/>
  <c r="K39" i="5"/>
  <c r="K40" i="5"/>
  <c r="K41" i="5"/>
  <c r="M41" i="5" s="1"/>
  <c r="K42" i="5"/>
  <c r="K43" i="5"/>
  <c r="K44" i="5"/>
  <c r="K45" i="5"/>
  <c r="K46" i="5"/>
  <c r="K47" i="5"/>
  <c r="K48" i="5"/>
  <c r="K49" i="5"/>
  <c r="M49" i="5" s="1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M73" i="5" s="1"/>
  <c r="K74" i="5"/>
  <c r="K75" i="5"/>
  <c r="K76" i="5"/>
  <c r="K77" i="5"/>
  <c r="K78" i="5"/>
  <c r="K79" i="5"/>
  <c r="K80" i="5"/>
  <c r="K81" i="5"/>
  <c r="M81" i="5" s="1"/>
  <c r="K82" i="5"/>
  <c r="K83" i="5"/>
  <c r="K84" i="5"/>
  <c r="K85" i="5"/>
  <c r="K86" i="5"/>
  <c r="K87" i="5"/>
  <c r="K88" i="5"/>
  <c r="K89" i="5"/>
  <c r="M89" i="5" s="1"/>
  <c r="K90" i="5"/>
  <c r="K91" i="5"/>
  <c r="K92" i="5"/>
  <c r="K93" i="5"/>
  <c r="K94" i="5"/>
  <c r="K95" i="5"/>
  <c r="K96" i="5"/>
  <c r="K97" i="5"/>
  <c r="M97" i="5" s="1"/>
  <c r="K98" i="5"/>
  <c r="K99" i="5"/>
  <c r="K100" i="5"/>
  <c r="K101" i="5"/>
  <c r="K102" i="5"/>
  <c r="K103" i="5"/>
  <c r="K104" i="5"/>
  <c r="K105" i="5"/>
  <c r="M105" i="5" s="1"/>
  <c r="K106" i="5"/>
  <c r="K107" i="5"/>
  <c r="K108" i="5"/>
  <c r="K109" i="5"/>
  <c r="K110" i="5"/>
  <c r="K111" i="5"/>
  <c r="K112" i="5"/>
  <c r="K113" i="5"/>
  <c r="M113" i="5" s="1"/>
  <c r="K114" i="5"/>
  <c r="K115" i="5"/>
  <c r="M115" i="5" s="1"/>
  <c r="K116" i="5"/>
  <c r="K117" i="5"/>
  <c r="K118" i="5"/>
  <c r="K119" i="5"/>
  <c r="K120" i="5"/>
  <c r="K121" i="5"/>
  <c r="K122" i="5"/>
  <c r="K123" i="5"/>
  <c r="M123" i="5" s="1"/>
  <c r="K124" i="5"/>
  <c r="K125" i="5"/>
  <c r="K126" i="5"/>
  <c r="K127" i="5"/>
  <c r="K128" i="5"/>
  <c r="K129" i="5"/>
  <c r="M129" i="5" s="1"/>
  <c r="K130" i="5"/>
  <c r="K131" i="5"/>
  <c r="M131" i="5" s="1"/>
  <c r="K132" i="5"/>
  <c r="K133" i="5"/>
  <c r="K134" i="5"/>
  <c r="K135" i="5"/>
  <c r="K136" i="5"/>
  <c r="K137" i="5"/>
  <c r="M137" i="5" s="1"/>
  <c r="K138" i="5"/>
  <c r="K139" i="5"/>
  <c r="M139" i="5" s="1"/>
  <c r="K2" i="5"/>
  <c r="N5" i="3"/>
  <c r="N3" i="3"/>
  <c r="L3" i="3"/>
  <c r="L5" i="3"/>
  <c r="L7" i="3"/>
  <c r="L11" i="3"/>
  <c r="L13" i="3"/>
  <c r="L15" i="3"/>
  <c r="L19" i="3"/>
  <c r="L21" i="3"/>
  <c r="L23" i="3"/>
  <c r="L27" i="3"/>
  <c r="L29" i="3"/>
  <c r="L31" i="3"/>
  <c r="L35" i="3"/>
  <c r="L37" i="3"/>
  <c r="L39" i="3"/>
  <c r="L43" i="3"/>
  <c r="L45" i="3"/>
  <c r="L47" i="3"/>
  <c r="L53" i="3"/>
  <c r="L55" i="3"/>
  <c r="L61" i="3"/>
  <c r="L63" i="3"/>
  <c r="L69" i="3"/>
  <c r="L71" i="3"/>
  <c r="L77" i="3"/>
  <c r="L79" i="3"/>
  <c r="L87" i="3"/>
  <c r="L95" i="3"/>
  <c r="L103" i="3"/>
  <c r="L111" i="3"/>
  <c r="L119" i="3"/>
  <c r="L127" i="3"/>
  <c r="L135" i="3"/>
  <c r="K3" i="3"/>
  <c r="K4" i="3"/>
  <c r="L4" i="3" s="1"/>
  <c r="K5" i="3"/>
  <c r="K6" i="3"/>
  <c r="L6" i="3" s="1"/>
  <c r="K7" i="3"/>
  <c r="K8" i="3"/>
  <c r="L8" i="3" s="1"/>
  <c r="K9" i="3"/>
  <c r="L9" i="3" s="1"/>
  <c r="K10" i="3"/>
  <c r="L10" i="3" s="1"/>
  <c r="K11" i="3"/>
  <c r="K12" i="3"/>
  <c r="L12" i="3" s="1"/>
  <c r="K13" i="3"/>
  <c r="K14" i="3"/>
  <c r="L14" i="3" s="1"/>
  <c r="K15" i="3"/>
  <c r="K16" i="3"/>
  <c r="L16" i="3" s="1"/>
  <c r="K17" i="3"/>
  <c r="L17" i="3" s="1"/>
  <c r="K18" i="3"/>
  <c r="L18" i="3" s="1"/>
  <c r="K19" i="3"/>
  <c r="K20" i="3"/>
  <c r="L20" i="3" s="1"/>
  <c r="K21" i="3"/>
  <c r="K22" i="3"/>
  <c r="L22" i="3" s="1"/>
  <c r="K23" i="3"/>
  <c r="K24" i="3"/>
  <c r="L24" i="3" s="1"/>
  <c r="K25" i="3"/>
  <c r="L25" i="3" s="1"/>
  <c r="K26" i="3"/>
  <c r="L26" i="3" s="1"/>
  <c r="K27" i="3"/>
  <c r="K28" i="3"/>
  <c r="L28" i="3" s="1"/>
  <c r="K29" i="3"/>
  <c r="K30" i="3"/>
  <c r="L30" i="3" s="1"/>
  <c r="K31" i="3"/>
  <c r="K32" i="3"/>
  <c r="L32" i="3" s="1"/>
  <c r="K33" i="3"/>
  <c r="L33" i="3" s="1"/>
  <c r="K34" i="3"/>
  <c r="L34" i="3" s="1"/>
  <c r="K35" i="3"/>
  <c r="K36" i="3"/>
  <c r="L36" i="3" s="1"/>
  <c r="K37" i="3"/>
  <c r="K38" i="3"/>
  <c r="L38" i="3" s="1"/>
  <c r="K39" i="3"/>
  <c r="K40" i="3"/>
  <c r="L40" i="3" s="1"/>
  <c r="K41" i="3"/>
  <c r="L41" i="3" s="1"/>
  <c r="K42" i="3"/>
  <c r="L42" i="3" s="1"/>
  <c r="K43" i="3"/>
  <c r="K44" i="3"/>
  <c r="L44" i="3" s="1"/>
  <c r="K45" i="3"/>
  <c r="K46" i="3"/>
  <c r="L46" i="3" s="1"/>
  <c r="K47" i="3"/>
  <c r="K48" i="3"/>
  <c r="L48" i="3" s="1"/>
  <c r="K49" i="3"/>
  <c r="L49" i="3" s="1"/>
  <c r="K50" i="3"/>
  <c r="L50" i="3" s="1"/>
  <c r="K51" i="3"/>
  <c r="L51" i="3" s="1"/>
  <c r="K52" i="3"/>
  <c r="L52" i="3" s="1"/>
  <c r="K53" i="3"/>
  <c r="K54" i="3"/>
  <c r="L54" i="3" s="1"/>
  <c r="K55" i="3"/>
  <c r="K56" i="3"/>
  <c r="L56" i="3" s="1"/>
  <c r="K57" i="3"/>
  <c r="L57" i="3" s="1"/>
  <c r="K58" i="3"/>
  <c r="L58" i="3" s="1"/>
  <c r="K59" i="3"/>
  <c r="L59" i="3" s="1"/>
  <c r="K60" i="3"/>
  <c r="L60" i="3" s="1"/>
  <c r="K61" i="3"/>
  <c r="K62" i="3"/>
  <c r="L62" i="3" s="1"/>
  <c r="K63" i="3"/>
  <c r="K64" i="3"/>
  <c r="L64" i="3" s="1"/>
  <c r="K65" i="3"/>
  <c r="L65" i="3" s="1"/>
  <c r="K66" i="3"/>
  <c r="L66" i="3" s="1"/>
  <c r="K67" i="3"/>
  <c r="L67" i="3" s="1"/>
  <c r="K68" i="3"/>
  <c r="L68" i="3" s="1"/>
  <c r="K69" i="3"/>
  <c r="K70" i="3"/>
  <c r="L70" i="3" s="1"/>
  <c r="K71" i="3"/>
  <c r="K72" i="3"/>
  <c r="L72" i="3" s="1"/>
  <c r="K73" i="3"/>
  <c r="L73" i="3" s="1"/>
  <c r="K74" i="3"/>
  <c r="L74" i="3" s="1"/>
  <c r="K75" i="3"/>
  <c r="L75" i="3" s="1"/>
  <c r="K76" i="3"/>
  <c r="L76" i="3" s="1"/>
  <c r="K77" i="3"/>
  <c r="K78" i="3"/>
  <c r="L78" i="3" s="1"/>
  <c r="K79" i="3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K96" i="3"/>
  <c r="L96" i="3" s="1"/>
  <c r="K97" i="3"/>
  <c r="L97" i="3" s="1"/>
  <c r="K98" i="3"/>
  <c r="L98" i="3" s="1"/>
  <c r="K99" i="3"/>
  <c r="L99" i="3" s="1"/>
  <c r="K100" i="3"/>
  <c r="L100" i="3" s="1"/>
  <c r="K101" i="3"/>
  <c r="L101" i="3" s="1"/>
  <c r="K102" i="3"/>
  <c r="L102" i="3" s="1"/>
  <c r="K103" i="3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0" i="3"/>
  <c r="L110" i="3" s="1"/>
  <c r="K111" i="3"/>
  <c r="K112" i="3"/>
  <c r="L112" i="3" s="1"/>
  <c r="K113" i="3"/>
  <c r="L113" i="3" s="1"/>
  <c r="K114" i="3"/>
  <c r="L114" i="3" s="1"/>
  <c r="K115" i="3"/>
  <c r="L115" i="3" s="1"/>
  <c r="K116" i="3"/>
  <c r="L116" i="3" s="1"/>
  <c r="K117" i="3"/>
  <c r="L117" i="3" s="1"/>
  <c r="K118" i="3"/>
  <c r="L118" i="3" s="1"/>
  <c r="K119" i="3"/>
  <c r="K120" i="3"/>
  <c r="L120" i="3" s="1"/>
  <c r="K121" i="3"/>
  <c r="L121" i="3" s="1"/>
  <c r="K122" i="3"/>
  <c r="L122" i="3" s="1"/>
  <c r="K123" i="3"/>
  <c r="L123" i="3" s="1"/>
  <c r="K124" i="3"/>
  <c r="L124" i="3" s="1"/>
  <c r="K125" i="3"/>
  <c r="L125" i="3" s="1"/>
  <c r="K126" i="3"/>
  <c r="L126" i="3" s="1"/>
  <c r="K127" i="3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4" i="3"/>
  <c r="L134" i="3" s="1"/>
  <c r="K135" i="3"/>
  <c r="K136" i="3"/>
  <c r="L136" i="3" s="1"/>
  <c r="K137" i="3"/>
  <c r="L137" i="3" s="1"/>
  <c r="K138" i="3"/>
  <c r="L138" i="3" s="1"/>
  <c r="K139" i="3"/>
  <c r="L139" i="3" s="1"/>
  <c r="K2" i="3"/>
  <c r="O3" i="10" l="1"/>
  <c r="P3" i="10"/>
  <c r="C2" i="9"/>
  <c r="M107" i="5"/>
  <c r="M99" i="5"/>
  <c r="M91" i="5"/>
  <c r="M83" i="5"/>
  <c r="M75" i="5"/>
  <c r="M67" i="5"/>
  <c r="M59" i="5"/>
  <c r="M51" i="5"/>
  <c r="M43" i="5"/>
  <c r="M35" i="5"/>
  <c r="M27" i="5"/>
  <c r="M19" i="5"/>
  <c r="M11" i="5"/>
  <c r="M3" i="5"/>
  <c r="M138" i="5"/>
  <c r="M130" i="5"/>
  <c r="M122" i="5"/>
  <c r="M114" i="5"/>
  <c r="M106" i="5"/>
  <c r="M98" i="5"/>
  <c r="M90" i="5"/>
  <c r="M82" i="5"/>
  <c r="M74" i="5"/>
  <c r="M66" i="5"/>
  <c r="M58" i="5"/>
  <c r="M50" i="5"/>
  <c r="M42" i="5"/>
  <c r="M34" i="5"/>
  <c r="M26" i="5"/>
  <c r="M18" i="5"/>
  <c r="M10" i="5"/>
  <c r="M136" i="5"/>
  <c r="M128" i="5"/>
  <c r="M120" i="5"/>
  <c r="M112" i="5"/>
  <c r="M104" i="5"/>
  <c r="M96" i="5"/>
  <c r="M88" i="5"/>
  <c r="M80" i="5"/>
  <c r="M72" i="5"/>
  <c r="M64" i="5"/>
  <c r="M56" i="5"/>
  <c r="M48" i="5"/>
  <c r="M40" i="5"/>
  <c r="M32" i="5"/>
  <c r="M24" i="5"/>
  <c r="M16" i="5"/>
  <c r="M8" i="5"/>
  <c r="M111" i="5"/>
  <c r="M103" i="5"/>
  <c r="M95" i="5"/>
  <c r="M87" i="5"/>
  <c r="M79" i="5"/>
  <c r="M71" i="5"/>
  <c r="M63" i="5"/>
  <c r="M55" i="5"/>
  <c r="M47" i="5"/>
  <c r="M39" i="5"/>
  <c r="M31" i="5"/>
  <c r="M23" i="5"/>
  <c r="M15" i="5"/>
  <c r="M7" i="5"/>
  <c r="M2" i="5"/>
  <c r="M134" i="5"/>
  <c r="M126" i="5"/>
  <c r="M118" i="5"/>
  <c r="M110" i="5"/>
  <c r="M102" i="5"/>
  <c r="M94" i="5"/>
  <c r="M86" i="5"/>
  <c r="M78" i="5"/>
  <c r="M70" i="5"/>
  <c r="M62" i="5"/>
  <c r="M54" i="5"/>
  <c r="M46" i="5"/>
  <c r="M38" i="5"/>
  <c r="M30" i="5"/>
  <c r="M22" i="5"/>
  <c r="M14" i="5"/>
  <c r="M6" i="5"/>
  <c r="L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8E1710-DB66-4CAE-A456-F8517EDE13AD}" keepAlive="1" name="Zapytanie — dane_medale" description="Połączenie z zapytaniem „dane_medale” w skoroszycie." type="5" refreshedVersion="7" background="1" saveData="1">
    <dbPr connection="Provider=Microsoft.Mashup.OleDb.1;Data Source=$Workbook$;Location=dane_medale;Extended Properties=&quot;&quot;" command="SELECT * FROM [dane_medale]"/>
  </connection>
  <connection id="2" xr16:uid="{5F1CBAFB-A41D-47EF-A54A-77AAF91E3F0F}" keepAlive="1" name="Zapytanie — dane_medale (2)" description="Połączenie z zapytaniem „dane_medale (2)” w skoroszycie." type="5" refreshedVersion="7" background="1" saveData="1">
    <dbPr connection="Provider=Microsoft.Mashup.OleDb.1;Data Source=$Workbook$;Location=&quot;dane_medale (2)&quot;;Extended Properties=&quot;&quot;" command="SELECT * FROM [dane_medale (2)]"/>
  </connection>
  <connection id="3" xr16:uid="{7618E269-6D18-474A-A990-B28AA3529394}" keepAlive="1" name="Zapytanie — dane_medale (3)" description="Połączenie z zapytaniem „dane_medale (3)” w skoroszycie." type="5" refreshedVersion="7" background="1" saveData="1">
    <dbPr connection="Provider=Microsoft.Mashup.OleDb.1;Data Source=$Workbook$;Location=&quot;dane_medale (3)&quot;;Extended Properties=&quot;&quot;" command="SELECT * FROM [dane_medale (3)]"/>
  </connection>
  <connection id="4" xr16:uid="{8A708CF9-9A1C-4173-BFAB-6F2177B6947F}" keepAlive="1" name="Zapytanie — dane_medale (4)" description="Połączenie z zapytaniem „dane_medale (4)” w skoroszycie." type="5" refreshedVersion="7" background="1" saveData="1">
    <dbPr connection="Provider=Microsoft.Mashup.OleDb.1;Data Source=$Workbook$;Location=&quot;dane_medale (4)&quot;;Extended Properties=&quot;&quot;" command="SELECT * FROM [dane_medale (4)]"/>
  </connection>
  <connection id="5" xr16:uid="{8A81517C-1F6F-43A8-AD38-F4A282A9E9F7}" keepAlive="1" name="Zapytanie — dane_medale (5)" description="Połączenie z zapytaniem „dane_medale (5)” w skoroszycie." type="5" refreshedVersion="7" background="1" saveData="1">
    <dbPr connection="Provider=Microsoft.Mashup.OleDb.1;Data Source=$Workbook$;Location=&quot;dane_medale (5)&quot;;Extended Properties=&quot;&quot;" command="SELECT * FROM [dane_medale (5)]"/>
  </connection>
  <connection id="6" xr16:uid="{30E5D14E-BAE3-4008-8C6C-D7431B7D2C19}" keepAlive="1" name="Zapytanie — dane_medale (6)" description="Połączenie z zapytaniem „dane_medale (6)” w skoroszycie." type="5" refreshedVersion="7" background="1" saveData="1">
    <dbPr connection="Provider=Microsoft.Mashup.OleDb.1;Data Source=$Workbook$;Location=&quot;dane_medale (6)&quot;;Extended Properties=&quot;&quot;" command="SELECT * FROM [dane_medale (6)]"/>
  </connection>
</connections>
</file>

<file path=xl/sharedStrings.xml><?xml version="1.0" encoding="utf-8"?>
<sst xmlns="http://schemas.openxmlformats.org/spreadsheetml/2006/main" count="2036" uniqueCount="176">
  <si>
    <t>Panstwo</t>
  </si>
  <si>
    <t>Kontynent</t>
  </si>
  <si>
    <t>OL_letnie</t>
  </si>
  <si>
    <t>Zloty</t>
  </si>
  <si>
    <t>Srebrny</t>
  </si>
  <si>
    <t>Brazowy</t>
  </si>
  <si>
    <t>OL_zimowe</t>
  </si>
  <si>
    <t>Zloty_1</t>
  </si>
  <si>
    <t>Srebrny_2</t>
  </si>
  <si>
    <t>Brazowy_3</t>
  </si>
  <si>
    <t>Afganistan</t>
  </si>
  <si>
    <t>Azja</t>
  </si>
  <si>
    <t>Algieria</t>
  </si>
  <si>
    <t>Afryka</t>
  </si>
  <si>
    <t>Antyle Holenderskie</t>
  </si>
  <si>
    <t>Ameryka Pld.</t>
  </si>
  <si>
    <t>Arabia Saudyjska</t>
  </si>
  <si>
    <t>Argentyna</t>
  </si>
  <si>
    <t>Armenia</t>
  </si>
  <si>
    <t>Australia</t>
  </si>
  <si>
    <t>Australia i Oc.</t>
  </si>
  <si>
    <t>Austria</t>
  </si>
  <si>
    <t>Europa</t>
  </si>
  <si>
    <t>Azerbejdzan</t>
  </si>
  <si>
    <t>Bahamy</t>
  </si>
  <si>
    <t>Ameryka Pln.</t>
  </si>
  <si>
    <t>Bahrajn</t>
  </si>
  <si>
    <t>Barbados</t>
  </si>
  <si>
    <t>Belgia</t>
  </si>
  <si>
    <t>Bermudy</t>
  </si>
  <si>
    <t>Bialorus</t>
  </si>
  <si>
    <t>Botswana</t>
  </si>
  <si>
    <t>Brazylia</t>
  </si>
  <si>
    <t>Bulgaria</t>
  </si>
  <si>
    <t>Burundi</t>
  </si>
  <si>
    <t>Chile</t>
  </si>
  <si>
    <t>Chiny</t>
  </si>
  <si>
    <t>Chorwacja</t>
  </si>
  <si>
    <t>Cypr</t>
  </si>
  <si>
    <t>Czarnogora</t>
  </si>
  <si>
    <t>Czechoslowacja</t>
  </si>
  <si>
    <t>Czechy</t>
  </si>
  <si>
    <t>Dania</t>
  </si>
  <si>
    <t>Dominikana</t>
  </si>
  <si>
    <t>Dzibuti</t>
  </si>
  <si>
    <t>Egipt</t>
  </si>
  <si>
    <t>Ekwador</t>
  </si>
  <si>
    <t>Erytrea</t>
  </si>
  <si>
    <t>Estonia</t>
  </si>
  <si>
    <t>Etiopia</t>
  </si>
  <si>
    <t>Filipiny</t>
  </si>
  <si>
    <t>Finlandia</t>
  </si>
  <si>
    <t>Francja</t>
  </si>
  <si>
    <t>Gabon</t>
  </si>
  <si>
    <t>Ghana</t>
  </si>
  <si>
    <t>Grecja</t>
  </si>
  <si>
    <t>Gruzja</t>
  </si>
  <si>
    <t>Gujana</t>
  </si>
  <si>
    <t>Haiti</t>
  </si>
  <si>
    <t>Hiszpania</t>
  </si>
  <si>
    <t>Holandia</t>
  </si>
  <si>
    <t>Hongkong</t>
  </si>
  <si>
    <t>Indie</t>
  </si>
  <si>
    <t>Indonezja</t>
  </si>
  <si>
    <t>Irak</t>
  </si>
  <si>
    <t>Iran</t>
  </si>
  <si>
    <t>Irlandia</t>
  </si>
  <si>
    <t>Islandia</t>
  </si>
  <si>
    <t>Izrael</t>
  </si>
  <si>
    <t>Jamajka</t>
  </si>
  <si>
    <t>Japonia</t>
  </si>
  <si>
    <t>Jugoslawia</t>
  </si>
  <si>
    <t>Kamerun</t>
  </si>
  <si>
    <t>Kanada</t>
  </si>
  <si>
    <t>Katar</t>
  </si>
  <si>
    <t>Kazachstan</t>
  </si>
  <si>
    <t>Kenia</t>
  </si>
  <si>
    <t>Kirgistan</t>
  </si>
  <si>
    <t>Kolumbia</t>
  </si>
  <si>
    <t>Korea Poludniowa</t>
  </si>
  <si>
    <t>Korea Polnocna</t>
  </si>
  <si>
    <t>Kostaryka</t>
  </si>
  <si>
    <t>Kuba</t>
  </si>
  <si>
    <t>Kuwejt</t>
  </si>
  <si>
    <t>Liban</t>
  </si>
  <si>
    <t>Liechtenstein</t>
  </si>
  <si>
    <t>Litwa</t>
  </si>
  <si>
    <t>Luksemburg</t>
  </si>
  <si>
    <t>Lotwa</t>
  </si>
  <si>
    <t>Macedonia</t>
  </si>
  <si>
    <t>Malezja</t>
  </si>
  <si>
    <t>Maroko</t>
  </si>
  <si>
    <t>Mauritius</t>
  </si>
  <si>
    <t>Meksyk</t>
  </si>
  <si>
    <t>Moldawia</t>
  </si>
  <si>
    <t>Mongolia</t>
  </si>
  <si>
    <t>Mozambik</t>
  </si>
  <si>
    <t>Namibia</t>
  </si>
  <si>
    <t>Niemcy</t>
  </si>
  <si>
    <t>RFN</t>
  </si>
  <si>
    <t>Wspolna Reprezentacja Niemiec</t>
  </si>
  <si>
    <t>NRD</t>
  </si>
  <si>
    <t>Niger</t>
  </si>
  <si>
    <t>Nigeria</t>
  </si>
  <si>
    <t>Norwegia</t>
  </si>
  <si>
    <t>Nowa Zelandia</t>
  </si>
  <si>
    <t>Pakistan</t>
  </si>
  <si>
    <t>Panama</t>
  </si>
  <si>
    <t>Paragwaj</t>
  </si>
  <si>
    <t>Peru</t>
  </si>
  <si>
    <t>Polska</t>
  </si>
  <si>
    <t>Portoryko</t>
  </si>
  <si>
    <t>Portugalia</t>
  </si>
  <si>
    <t>Republika Poludniowej Afryki</t>
  </si>
  <si>
    <t>Rosja</t>
  </si>
  <si>
    <t>Imperium Rosyjskie</t>
  </si>
  <si>
    <t>Rumunia</t>
  </si>
  <si>
    <t>Senegal</t>
  </si>
  <si>
    <t>Serbia</t>
  </si>
  <si>
    <t>Serbia i Czarnogora</t>
  </si>
  <si>
    <t>Singapur</t>
  </si>
  <si>
    <t>Slowacja</t>
  </si>
  <si>
    <t>Slowenia</t>
  </si>
  <si>
    <t>Sri Lanka</t>
  </si>
  <si>
    <t>StanyZjednoczone</t>
  </si>
  <si>
    <t>Sudan</t>
  </si>
  <si>
    <t>Surinam</t>
  </si>
  <si>
    <t>Syria</t>
  </si>
  <si>
    <t>Szwajcaria</t>
  </si>
  <si>
    <t>Szwecja</t>
  </si>
  <si>
    <t>Tadzykistan</t>
  </si>
  <si>
    <t>Tajlandia</t>
  </si>
  <si>
    <t>Tanzania</t>
  </si>
  <si>
    <t>Togo</t>
  </si>
  <si>
    <t>Tonga</t>
  </si>
  <si>
    <t>Trynidad i Tobago</t>
  </si>
  <si>
    <t>Tunezja</t>
  </si>
  <si>
    <t>Turcja</t>
  </si>
  <si>
    <t>Uganda</t>
  </si>
  <si>
    <t>Ukraina</t>
  </si>
  <si>
    <t>Urugwaj</t>
  </si>
  <si>
    <t>Uzbekistan</t>
  </si>
  <si>
    <t>Wenezuela</t>
  </si>
  <si>
    <t>Wegry</t>
  </si>
  <si>
    <t>Wielka Brytania</t>
  </si>
  <si>
    <t>Wietnam</t>
  </si>
  <si>
    <t>Wlochy</t>
  </si>
  <si>
    <t>WNP</t>
  </si>
  <si>
    <t>Wybrzeze Kosci Sloniowej</t>
  </si>
  <si>
    <t>Wyspy Dziewicze Stanow Zjednoczonych</t>
  </si>
  <si>
    <t>Zambia</t>
  </si>
  <si>
    <t>Zimbabwe</t>
  </si>
  <si>
    <t>Zjednoczone Emiraty Arabskie</t>
  </si>
  <si>
    <t>ZSRR</t>
  </si>
  <si>
    <t>czy watunki</t>
  </si>
  <si>
    <t>1)</t>
  </si>
  <si>
    <t>liczba medali letnich</t>
  </si>
  <si>
    <t>liczba panstw</t>
  </si>
  <si>
    <t>laczna liczba medali</t>
  </si>
  <si>
    <t>liczba zimowych</t>
  </si>
  <si>
    <t>liczba letnich</t>
  </si>
  <si>
    <t>suma zlotych</t>
  </si>
  <si>
    <t>suma reszty</t>
  </si>
  <si>
    <t>CZY WIECEJ ZLOTYCH</t>
  </si>
  <si>
    <t>SUMA MEDALI</t>
  </si>
  <si>
    <t>Afryka Maksimum</t>
  </si>
  <si>
    <t>Ameryka Pld. Maksimum</t>
  </si>
  <si>
    <t>Ameryka Pln. Maksimum</t>
  </si>
  <si>
    <t>Australia i Oc. Maksimum</t>
  </si>
  <si>
    <t>Azja Maksimum</t>
  </si>
  <si>
    <t>Europa Maksimum</t>
  </si>
  <si>
    <t>Maks. całkowite</t>
  </si>
  <si>
    <t>LETNIE</t>
  </si>
  <si>
    <t>ZIMOWE</t>
  </si>
  <si>
    <t>zimowe</t>
  </si>
  <si>
    <t>kontynent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</si>
</sst>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2" fillId="0" borderId="0" xfId="0" applyFont="1"/>
    <xf numFmtId="0" fontId="0" fillId="2" borderId="0" xfId="0" applyFill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[olimpiady.xlsx]2)!Tabela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punkty dla</a:t>
            </a:r>
            <a:r>
              <a:rPr lang="pl-PL" baseline="0"/>
              <a:t> danego kontynentu za dana olimpiade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'2)'!$M$4</c:f>
              <c:strCache>
                <c:ptCount val="1"/>
                <c:pt idx="0">
                  <c:v>liczba letnich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'2)'!$L$5:$L$10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'2)'!$M$5:$M$10</c:f>
              <c:numCache>
                <c:formatCode>General</c:formatCode>
                <c:ptCount val="6"/>
                <c:pt idx="0">
                  <c:v>297</c:v>
                </c:pt>
                <c:pt idx="1">
                  <c:v>218</c:v>
                </c:pt>
                <c:pt idx="2">
                  <c:v>236</c:v>
                </c:pt>
                <c:pt idx="3">
                  <c:v>55</c:v>
                </c:pt>
                <c:pt idx="4">
                  <c:v>422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5-4BE6-8EBD-9710B6A6B8EE}"/>
            </c:ext>
          </c:extLst>
        </c:ser>
        <c:ser>
          <c:idx val="1"/>
          <c:order val="1"/>
          <c:tx>
            <c:strRef>
              <c:f>'2)'!$N$4</c:f>
              <c:strCache>
                <c:ptCount val="1"/>
                <c:pt idx="0">
                  <c:v>liczba zimowych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'2)'!$L$5:$L$10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'2)'!$N$5:$N$10</c:f>
              <c:numCache>
                <c:formatCode>General</c:formatCode>
                <c:ptCount val="6"/>
                <c:pt idx="0">
                  <c:v>30</c:v>
                </c:pt>
                <c:pt idx="1">
                  <c:v>52</c:v>
                </c:pt>
                <c:pt idx="2">
                  <c:v>88</c:v>
                </c:pt>
                <c:pt idx="3">
                  <c:v>34</c:v>
                </c:pt>
                <c:pt idx="4">
                  <c:v>177</c:v>
                </c:pt>
                <c:pt idx="5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5-4BE6-8EBD-9710B6A6B8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8853343"/>
        <c:axId val="111307343"/>
      </c:barChart>
      <c:catAx>
        <c:axId val="118853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kontynent</a:t>
                </a:r>
              </a:p>
            </c:rich>
          </c:tx>
          <c:layout>
            <c:manualLayout>
              <c:xMode val="edge"/>
              <c:yMode val="edge"/>
              <c:x val="0.11232102620108143"/>
              <c:y val="0.46748377606645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307343"/>
        <c:crosses val="autoZero"/>
        <c:auto val="1"/>
        <c:lblAlgn val="ctr"/>
        <c:lblOffset val="100"/>
        <c:noMultiLvlLbl val="0"/>
      </c:catAx>
      <c:valAx>
        <c:axId val="11130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procentowa</a:t>
                </a:r>
                <a:r>
                  <a:rPr lang="pl-PL" baseline="0"/>
                  <a:t> wartosc punktow za olimpiade zimowa i letnia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5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78509</xdr:colOff>
      <xdr:row>16</xdr:row>
      <xdr:rowOff>34059</xdr:rowOff>
    </xdr:from>
    <xdr:to>
      <xdr:col>20</xdr:col>
      <xdr:colOff>161058</xdr:colOff>
      <xdr:row>34</xdr:row>
      <xdr:rowOff>176069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F4D39B-441E-4DBB-9EB0-357AD6B19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35.538835763888" createdVersion="7" refreshedVersion="7" minRefreshableVersion="3" recordCount="138" xr:uid="{9EF9DDF4-E7BA-4F36-9F96-B89EC968F4C2}">
  <cacheSource type="worksheet">
    <worksheetSource name="dane_medale4"/>
  </cacheSource>
  <cacheFields count="10">
    <cacheField name="Panstwo" numFmtId="0">
      <sharedItems count="138">
        <s v="Afganistan"/>
        <s v="Algieria"/>
        <s v="Antyle Holenderskie"/>
        <s v="Arabia Saudyjska"/>
        <s v="Argentyna"/>
        <s v="Armenia"/>
        <s v="Australia"/>
        <s v="Austria"/>
        <s v="Azerbejdzan"/>
        <s v="Bahamy"/>
        <s v="Bahrajn"/>
        <s v="Barbados"/>
        <s v="Belgia"/>
        <s v="Bermudy"/>
        <s v="Bialorus"/>
        <s v="Botswana"/>
        <s v="Brazylia"/>
        <s v="Bulgaria"/>
        <s v="Burundi"/>
        <s v="Chile"/>
        <s v="Chiny"/>
        <s v="Chorwacja"/>
        <s v="Cypr"/>
        <s v="Czarnogora"/>
        <s v="Czechoslowacja"/>
        <s v="Czechy"/>
        <s v="Dania"/>
        <s v="Dominikana"/>
        <s v="Dzibuti"/>
        <s v="Egipt"/>
        <s v="Ekwador"/>
        <s v="Erytrea"/>
        <s v="Estonia"/>
        <s v="Etiopia"/>
        <s v="Filipiny"/>
        <s v="Finlandia"/>
        <s v="Francja"/>
        <s v="Gabon"/>
        <s v="Ghana"/>
        <s v="Grecja"/>
        <s v="Gruzja"/>
        <s v="Gujana"/>
        <s v="Haiti"/>
        <s v="Hiszpania"/>
        <s v="Holandia"/>
        <s v="Hongkong"/>
        <s v="Indie"/>
        <s v="Indonezja"/>
        <s v="Irak"/>
        <s v="Iran"/>
        <s v="Irlandia"/>
        <s v="Islandia"/>
        <s v="Izrael"/>
        <s v="Jamajka"/>
        <s v="Japonia"/>
        <s v="Jugoslawia"/>
        <s v="Kamerun"/>
        <s v="Kanada"/>
        <s v="Katar"/>
        <s v="Kazachstan"/>
        <s v="Kenia"/>
        <s v="Kirgistan"/>
        <s v="Kolumbia"/>
        <s v="Korea Poludniowa"/>
        <s v="Korea Polnocna"/>
        <s v="Kostaryka"/>
        <s v="Kuba"/>
        <s v="Kuwejt"/>
        <s v="Liban"/>
        <s v="Liechtenstein"/>
        <s v="Litwa"/>
        <s v="Luksemburg"/>
        <s v="Lotwa"/>
        <s v="Macedonia"/>
        <s v="Malezja"/>
        <s v="Maroko"/>
        <s v="Mauritius"/>
        <s v="Meksyk"/>
        <s v="Moldawia"/>
        <s v="Mongolia"/>
        <s v="Mozambik"/>
        <s v="Namibia"/>
        <s v="Niemcy"/>
        <s v="RFN"/>
        <s v="Wspolna Reprezentacja Niemiec"/>
        <s v="NRD"/>
        <s v="Niger"/>
        <s v="Nigeria"/>
        <s v="Norwegia"/>
        <s v="Nowa Zelandia"/>
        <s v="Pakistan"/>
        <s v="Panama"/>
        <s v="Paragwaj"/>
        <s v="Peru"/>
        <s v="Polska"/>
        <s v="Portoryko"/>
        <s v="Portugalia"/>
        <s v="Republika Poludniowej Afryki"/>
        <s v="Rosja"/>
        <s v="Imperium Rosyjskie"/>
        <s v="Rumunia"/>
        <s v="Senegal"/>
        <s v="Serbia"/>
        <s v="Serbia i Czarnogora"/>
        <s v="Singapur"/>
        <s v="Slowacja"/>
        <s v="Slowenia"/>
        <s v="Sri Lanka"/>
        <s v="StanyZjednoczone"/>
        <s v="Sudan"/>
        <s v="Surinam"/>
        <s v="Syria"/>
        <s v="Szwajcaria"/>
        <s v="Szwecja"/>
        <s v="Tadzykistan"/>
        <s v="Tajlandia"/>
        <s v="Tanzania"/>
        <s v="Togo"/>
        <s v="Tonga"/>
        <s v="Trynidad i Tobago"/>
        <s v="Tunezja"/>
        <s v="Turcja"/>
        <s v="Uganda"/>
        <s v="Ukraina"/>
        <s v="Urugwaj"/>
        <s v="Uzbekistan"/>
        <s v="Wenezuela"/>
        <s v="Wegry"/>
        <s v="Wielka Brytania"/>
        <s v="Wietnam"/>
        <s v="Wlochy"/>
        <s v="WNP"/>
        <s v="Wybrzeze Kosci Sloniowej"/>
        <s v="Wyspy Dziewicze Stanow Zjednoczonych"/>
        <s v="Zambia"/>
        <s v="Zimbabwe"/>
        <s v="Zjednoczone Emiraty Arabskie"/>
        <s v="ZSRR"/>
      </sharedItems>
    </cacheField>
    <cacheField name="Kontynent" numFmtId="0">
      <sharedItems count="6">
        <s v="Azja"/>
        <s v="Afryk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_1" numFmtId="0">
      <sharedItems containsSemiMixedTypes="0" containsString="0" containsNumber="1" containsInteger="1" minValue="0" maxValue="118"/>
    </cacheField>
    <cacheField name="Srebrny_2" numFmtId="0">
      <sharedItems containsSemiMixedTypes="0" containsString="0" containsNumber="1" containsInteger="1" minValue="0" maxValue="111"/>
    </cacheField>
    <cacheField name="Brazowy_3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n v="13"/>
    <n v="0"/>
    <n v="0"/>
    <n v="2"/>
    <n v="0"/>
    <n v="0"/>
    <n v="0"/>
    <n v="0"/>
  </r>
  <r>
    <x v="1"/>
    <x v="1"/>
    <n v="12"/>
    <n v="5"/>
    <n v="2"/>
    <n v="8"/>
    <n v="3"/>
    <n v="0"/>
    <n v="0"/>
    <n v="0"/>
  </r>
  <r>
    <x v="2"/>
    <x v="2"/>
    <n v="13"/>
    <n v="0"/>
    <n v="1"/>
    <n v="0"/>
    <n v="2"/>
    <n v="0"/>
    <n v="0"/>
    <n v="0"/>
  </r>
  <r>
    <x v="3"/>
    <x v="0"/>
    <n v="10"/>
    <n v="0"/>
    <n v="1"/>
    <n v="2"/>
    <n v="0"/>
    <n v="0"/>
    <n v="0"/>
    <n v="0"/>
  </r>
  <r>
    <x v="4"/>
    <x v="2"/>
    <n v="23"/>
    <n v="18"/>
    <n v="24"/>
    <n v="28"/>
    <n v="18"/>
    <n v="0"/>
    <n v="0"/>
    <n v="0"/>
  </r>
  <r>
    <x v="5"/>
    <x v="0"/>
    <n v="5"/>
    <n v="1"/>
    <n v="2"/>
    <n v="9"/>
    <n v="6"/>
    <n v="0"/>
    <n v="0"/>
    <n v="0"/>
  </r>
  <r>
    <x v="6"/>
    <x v="3"/>
    <n v="25"/>
    <n v="138"/>
    <n v="153"/>
    <n v="177"/>
    <n v="18"/>
    <n v="5"/>
    <n v="3"/>
    <n v="4"/>
  </r>
  <r>
    <x v="7"/>
    <x v="4"/>
    <n v="26"/>
    <n v="18"/>
    <n v="33"/>
    <n v="35"/>
    <n v="22"/>
    <n v="59"/>
    <n v="78"/>
    <n v="81"/>
  </r>
  <r>
    <x v="8"/>
    <x v="0"/>
    <n v="5"/>
    <n v="6"/>
    <n v="5"/>
    <n v="15"/>
    <n v="5"/>
    <n v="0"/>
    <n v="0"/>
    <n v="0"/>
  </r>
  <r>
    <x v="9"/>
    <x v="5"/>
    <n v="15"/>
    <n v="5"/>
    <n v="2"/>
    <n v="5"/>
    <n v="0"/>
    <n v="0"/>
    <n v="0"/>
    <n v="0"/>
  </r>
  <r>
    <x v="10"/>
    <x v="0"/>
    <n v="8"/>
    <n v="0"/>
    <n v="0"/>
    <n v="1"/>
    <n v="0"/>
    <n v="0"/>
    <n v="0"/>
    <n v="0"/>
  </r>
  <r>
    <x v="11"/>
    <x v="5"/>
    <n v="11"/>
    <n v="0"/>
    <n v="0"/>
    <n v="1"/>
    <n v="0"/>
    <n v="0"/>
    <n v="0"/>
    <n v="0"/>
  </r>
  <r>
    <x v="12"/>
    <x v="4"/>
    <n v="25"/>
    <n v="37"/>
    <n v="52"/>
    <n v="53"/>
    <n v="20"/>
    <n v="1"/>
    <n v="1"/>
    <n v="3"/>
  </r>
  <r>
    <x v="13"/>
    <x v="5"/>
    <n v="17"/>
    <n v="0"/>
    <n v="0"/>
    <n v="1"/>
    <n v="7"/>
    <n v="0"/>
    <n v="0"/>
    <n v="0"/>
  </r>
  <r>
    <x v="14"/>
    <x v="4"/>
    <n v="5"/>
    <n v="12"/>
    <n v="24"/>
    <n v="40"/>
    <n v="6"/>
    <n v="6"/>
    <n v="4"/>
    <n v="5"/>
  </r>
  <r>
    <x v="15"/>
    <x v="0"/>
    <n v="9"/>
    <n v="0"/>
    <n v="1"/>
    <n v="0"/>
    <n v="0"/>
    <n v="0"/>
    <n v="0"/>
    <n v="0"/>
  </r>
  <r>
    <x v="16"/>
    <x v="2"/>
    <n v="21"/>
    <n v="23"/>
    <n v="30"/>
    <n v="55"/>
    <n v="7"/>
    <n v="0"/>
    <n v="0"/>
    <n v="0"/>
  </r>
  <r>
    <x v="17"/>
    <x v="4"/>
    <n v="19"/>
    <n v="51"/>
    <n v="85"/>
    <n v="78"/>
    <n v="19"/>
    <n v="1"/>
    <n v="2"/>
    <n v="3"/>
  </r>
  <r>
    <x v="18"/>
    <x v="1"/>
    <n v="5"/>
    <n v="1"/>
    <n v="0"/>
    <n v="0"/>
    <n v="0"/>
    <n v="0"/>
    <n v="0"/>
    <n v="0"/>
  </r>
  <r>
    <x v="19"/>
    <x v="2"/>
    <n v="22"/>
    <n v="2"/>
    <n v="7"/>
    <n v="4"/>
    <n v="16"/>
    <n v="0"/>
    <n v="0"/>
    <n v="0"/>
  </r>
  <r>
    <x v="20"/>
    <x v="0"/>
    <n v="9"/>
    <n v="201"/>
    <n v="144"/>
    <n v="128"/>
    <n v="10"/>
    <n v="12"/>
    <n v="22"/>
    <n v="19"/>
  </r>
  <r>
    <x v="21"/>
    <x v="4"/>
    <n v="6"/>
    <n v="6"/>
    <n v="7"/>
    <n v="10"/>
    <n v="7"/>
    <n v="4"/>
    <n v="6"/>
    <n v="1"/>
  </r>
  <r>
    <x v="22"/>
    <x v="4"/>
    <n v="9"/>
    <n v="0"/>
    <n v="1"/>
    <n v="0"/>
    <n v="10"/>
    <n v="0"/>
    <n v="0"/>
    <n v="0"/>
  </r>
  <r>
    <x v="23"/>
    <x v="4"/>
    <n v="2"/>
    <n v="0"/>
    <n v="1"/>
    <n v="0"/>
    <n v="2"/>
    <n v="0"/>
    <n v="0"/>
    <n v="0"/>
  </r>
  <r>
    <x v="24"/>
    <x v="4"/>
    <n v="16"/>
    <n v="49"/>
    <n v="49"/>
    <n v="45"/>
    <n v="16"/>
    <n v="2"/>
    <n v="8"/>
    <n v="15"/>
  </r>
  <r>
    <x v="25"/>
    <x v="4"/>
    <n v="5"/>
    <n v="14"/>
    <n v="15"/>
    <n v="15"/>
    <n v="6"/>
    <n v="7"/>
    <n v="9"/>
    <n v="8"/>
  </r>
  <r>
    <x v="26"/>
    <x v="4"/>
    <n v="26"/>
    <n v="43"/>
    <n v="68"/>
    <n v="68"/>
    <n v="13"/>
    <n v="0"/>
    <n v="1"/>
    <n v="0"/>
  </r>
  <r>
    <x v="27"/>
    <x v="5"/>
    <n v="13"/>
    <n v="3"/>
    <n v="2"/>
    <n v="1"/>
    <n v="0"/>
    <n v="0"/>
    <n v="0"/>
    <n v="0"/>
  </r>
  <r>
    <x v="28"/>
    <x v="1"/>
    <n v="7"/>
    <n v="0"/>
    <n v="0"/>
    <n v="1"/>
    <n v="0"/>
    <n v="0"/>
    <n v="0"/>
    <n v="0"/>
  </r>
  <r>
    <x v="29"/>
    <x v="1"/>
    <n v="21"/>
    <n v="7"/>
    <n v="9"/>
    <n v="10"/>
    <n v="1"/>
    <n v="0"/>
    <n v="0"/>
    <n v="0"/>
  </r>
  <r>
    <x v="30"/>
    <x v="2"/>
    <n v="13"/>
    <n v="1"/>
    <n v="1"/>
    <n v="0"/>
    <n v="0"/>
    <n v="0"/>
    <n v="0"/>
    <n v="0"/>
  </r>
  <r>
    <x v="31"/>
    <x v="1"/>
    <n v="4"/>
    <n v="0"/>
    <n v="0"/>
    <n v="1"/>
    <n v="0"/>
    <n v="0"/>
    <n v="0"/>
    <n v="0"/>
  </r>
  <r>
    <x v="32"/>
    <x v="4"/>
    <n v="11"/>
    <n v="9"/>
    <n v="9"/>
    <n v="15"/>
    <n v="9"/>
    <n v="4"/>
    <n v="2"/>
    <n v="1"/>
  </r>
  <r>
    <x v="33"/>
    <x v="1"/>
    <n v="12"/>
    <n v="21"/>
    <n v="7"/>
    <n v="17"/>
    <n v="2"/>
    <n v="0"/>
    <n v="0"/>
    <n v="0"/>
  </r>
  <r>
    <x v="34"/>
    <x v="0"/>
    <n v="20"/>
    <n v="0"/>
    <n v="2"/>
    <n v="7"/>
    <n v="4"/>
    <n v="0"/>
    <n v="0"/>
    <n v="0"/>
  </r>
  <r>
    <x v="35"/>
    <x v="4"/>
    <n v="24"/>
    <n v="101"/>
    <n v="84"/>
    <n v="117"/>
    <n v="22"/>
    <n v="42"/>
    <n v="62"/>
    <n v="56"/>
  </r>
  <r>
    <x v="36"/>
    <x v="4"/>
    <n v="27"/>
    <n v="202"/>
    <n v="223"/>
    <n v="246"/>
    <n v="22"/>
    <n v="31"/>
    <n v="31"/>
    <n v="47"/>
  </r>
  <r>
    <x v="37"/>
    <x v="1"/>
    <n v="9"/>
    <n v="0"/>
    <n v="1"/>
    <n v="0"/>
    <n v="0"/>
    <n v="0"/>
    <n v="0"/>
    <n v="0"/>
  </r>
  <r>
    <x v="38"/>
    <x v="1"/>
    <n v="13"/>
    <n v="0"/>
    <n v="1"/>
    <n v="3"/>
    <n v="1"/>
    <n v="0"/>
    <n v="0"/>
    <n v="0"/>
  </r>
  <r>
    <x v="39"/>
    <x v="4"/>
    <n v="27"/>
    <n v="30"/>
    <n v="42"/>
    <n v="38"/>
    <n v="18"/>
    <n v="0"/>
    <n v="0"/>
    <n v="0"/>
  </r>
  <r>
    <x v="40"/>
    <x v="0"/>
    <n v="5"/>
    <n v="6"/>
    <n v="5"/>
    <n v="14"/>
    <n v="6"/>
    <n v="0"/>
    <n v="0"/>
    <n v="0"/>
  </r>
  <r>
    <x v="41"/>
    <x v="2"/>
    <n v="16"/>
    <n v="0"/>
    <n v="0"/>
    <n v="1"/>
    <n v="0"/>
    <n v="0"/>
    <n v="0"/>
    <n v="0"/>
  </r>
  <r>
    <x v="42"/>
    <x v="5"/>
    <n v="14"/>
    <n v="0"/>
    <n v="1"/>
    <n v="1"/>
    <n v="0"/>
    <n v="0"/>
    <n v="0"/>
    <n v="0"/>
  </r>
  <r>
    <x v="43"/>
    <x v="4"/>
    <n v="22"/>
    <n v="37"/>
    <n v="59"/>
    <n v="35"/>
    <n v="19"/>
    <n v="1"/>
    <n v="0"/>
    <n v="1"/>
  </r>
  <r>
    <x v="44"/>
    <x v="4"/>
    <n v="25"/>
    <n v="77"/>
    <n v="85"/>
    <n v="104"/>
    <n v="20"/>
    <n v="37"/>
    <n v="38"/>
    <n v="35"/>
  </r>
  <r>
    <x v="45"/>
    <x v="0"/>
    <n v="15"/>
    <n v="1"/>
    <n v="1"/>
    <n v="1"/>
    <n v="4"/>
    <n v="0"/>
    <n v="0"/>
    <n v="0"/>
  </r>
  <r>
    <x v="46"/>
    <x v="0"/>
    <n v="23"/>
    <n v="9"/>
    <n v="6"/>
    <n v="11"/>
    <n v="9"/>
    <n v="0"/>
    <n v="0"/>
    <n v="0"/>
  </r>
  <r>
    <x v="47"/>
    <x v="0"/>
    <n v="14"/>
    <n v="6"/>
    <n v="10"/>
    <n v="11"/>
    <n v="0"/>
    <n v="0"/>
    <n v="0"/>
    <n v="0"/>
  </r>
  <r>
    <x v="48"/>
    <x v="0"/>
    <n v="13"/>
    <n v="0"/>
    <n v="0"/>
    <n v="1"/>
    <n v="0"/>
    <n v="0"/>
    <n v="0"/>
    <n v="0"/>
  </r>
  <r>
    <x v="49"/>
    <x v="0"/>
    <n v="15"/>
    <n v="15"/>
    <n v="20"/>
    <n v="25"/>
    <n v="10"/>
    <n v="0"/>
    <n v="0"/>
    <n v="0"/>
  </r>
  <r>
    <x v="50"/>
    <x v="4"/>
    <n v="20"/>
    <n v="9"/>
    <n v="8"/>
    <n v="11"/>
    <n v="6"/>
    <n v="0"/>
    <n v="0"/>
    <n v="0"/>
  </r>
  <r>
    <x v="51"/>
    <x v="4"/>
    <n v="19"/>
    <n v="0"/>
    <n v="2"/>
    <n v="2"/>
    <n v="17"/>
    <n v="0"/>
    <n v="0"/>
    <n v="0"/>
  </r>
  <r>
    <x v="52"/>
    <x v="0"/>
    <n v="15"/>
    <n v="1"/>
    <n v="1"/>
    <n v="5"/>
    <n v="6"/>
    <n v="0"/>
    <n v="0"/>
    <n v="0"/>
  </r>
  <r>
    <x v="53"/>
    <x v="5"/>
    <n v="16"/>
    <n v="17"/>
    <n v="30"/>
    <n v="20"/>
    <n v="7"/>
    <n v="0"/>
    <n v="0"/>
    <n v="0"/>
  </r>
  <r>
    <x v="54"/>
    <x v="0"/>
    <n v="21"/>
    <n v="130"/>
    <n v="126"/>
    <n v="142"/>
    <n v="20"/>
    <n v="10"/>
    <n v="17"/>
    <n v="18"/>
  </r>
  <r>
    <x v="55"/>
    <x v="4"/>
    <n v="18"/>
    <n v="28"/>
    <n v="31"/>
    <n v="31"/>
    <n v="16"/>
    <n v="0"/>
    <n v="3"/>
    <n v="1"/>
  </r>
  <r>
    <x v="56"/>
    <x v="1"/>
    <n v="13"/>
    <n v="3"/>
    <n v="1"/>
    <n v="1"/>
    <n v="1"/>
    <n v="0"/>
    <n v="0"/>
    <n v="0"/>
  </r>
  <r>
    <x v="57"/>
    <x v="5"/>
    <n v="25"/>
    <n v="59"/>
    <n v="99"/>
    <n v="120"/>
    <n v="22"/>
    <n v="62"/>
    <n v="55"/>
    <n v="53"/>
  </r>
  <r>
    <x v="58"/>
    <x v="0"/>
    <n v="8"/>
    <n v="0"/>
    <n v="0"/>
    <n v="4"/>
    <n v="0"/>
    <n v="0"/>
    <n v="0"/>
    <n v="0"/>
  </r>
  <r>
    <x v="59"/>
    <x v="0"/>
    <n v="5"/>
    <n v="16"/>
    <n v="17"/>
    <n v="19"/>
    <n v="6"/>
    <n v="1"/>
    <n v="3"/>
    <n v="3"/>
  </r>
  <r>
    <x v="60"/>
    <x v="1"/>
    <n v="13"/>
    <n v="25"/>
    <n v="32"/>
    <n v="29"/>
    <n v="3"/>
    <n v="0"/>
    <n v="0"/>
    <n v="0"/>
  </r>
  <r>
    <x v="61"/>
    <x v="0"/>
    <n v="5"/>
    <n v="0"/>
    <n v="1"/>
    <n v="2"/>
    <n v="6"/>
    <n v="0"/>
    <n v="0"/>
    <n v="0"/>
  </r>
  <r>
    <x v="62"/>
    <x v="2"/>
    <n v="18"/>
    <n v="2"/>
    <n v="6"/>
    <n v="11"/>
    <n v="1"/>
    <n v="0"/>
    <n v="0"/>
    <n v="0"/>
  </r>
  <r>
    <x v="63"/>
    <x v="0"/>
    <n v="16"/>
    <n v="81"/>
    <n v="82"/>
    <n v="80"/>
    <n v="17"/>
    <n v="26"/>
    <n v="17"/>
    <n v="10"/>
  </r>
  <r>
    <x v="64"/>
    <x v="0"/>
    <n v="9"/>
    <n v="14"/>
    <n v="12"/>
    <n v="21"/>
    <n v="8"/>
    <n v="0"/>
    <n v="1"/>
    <n v="1"/>
  </r>
  <r>
    <x v="65"/>
    <x v="5"/>
    <n v="14"/>
    <n v="1"/>
    <n v="1"/>
    <n v="2"/>
    <n v="6"/>
    <n v="0"/>
    <n v="0"/>
    <n v="0"/>
  </r>
  <r>
    <x v="66"/>
    <x v="5"/>
    <n v="19"/>
    <n v="72"/>
    <n v="67"/>
    <n v="69"/>
    <n v="0"/>
    <n v="0"/>
    <n v="0"/>
    <n v="0"/>
  </r>
  <r>
    <x v="67"/>
    <x v="0"/>
    <n v="12"/>
    <n v="0"/>
    <n v="0"/>
    <n v="2"/>
    <n v="0"/>
    <n v="0"/>
    <n v="0"/>
    <n v="0"/>
  </r>
  <r>
    <x v="68"/>
    <x v="0"/>
    <n v="16"/>
    <n v="0"/>
    <n v="2"/>
    <n v="2"/>
    <n v="16"/>
    <n v="0"/>
    <n v="0"/>
    <n v="0"/>
  </r>
  <r>
    <x v="69"/>
    <x v="4"/>
    <n v="16"/>
    <n v="0"/>
    <n v="0"/>
    <n v="0"/>
    <n v="18"/>
    <n v="2"/>
    <n v="2"/>
    <n v="5"/>
  </r>
  <r>
    <x v="70"/>
    <x v="4"/>
    <n v="8"/>
    <n v="6"/>
    <n v="5"/>
    <n v="10"/>
    <n v="8"/>
    <n v="0"/>
    <n v="0"/>
    <n v="0"/>
  </r>
  <r>
    <x v="71"/>
    <x v="4"/>
    <n v="22"/>
    <n v="1"/>
    <n v="1"/>
    <n v="0"/>
    <n v="8"/>
    <n v="0"/>
    <n v="2"/>
    <n v="0"/>
  </r>
  <r>
    <x v="72"/>
    <x v="4"/>
    <n v="10"/>
    <n v="3"/>
    <n v="11"/>
    <n v="5"/>
    <n v="10"/>
    <n v="0"/>
    <n v="4"/>
    <n v="3"/>
  </r>
  <r>
    <x v="73"/>
    <x v="4"/>
    <n v="5"/>
    <n v="0"/>
    <n v="0"/>
    <n v="1"/>
    <n v="5"/>
    <n v="0"/>
    <n v="0"/>
    <n v="0"/>
  </r>
  <r>
    <x v="74"/>
    <x v="0"/>
    <n v="12"/>
    <n v="0"/>
    <n v="3"/>
    <n v="3"/>
    <n v="0"/>
    <n v="0"/>
    <n v="0"/>
    <n v="0"/>
  </r>
  <r>
    <x v="75"/>
    <x v="1"/>
    <n v="13"/>
    <n v="6"/>
    <n v="5"/>
    <n v="11"/>
    <n v="6"/>
    <n v="0"/>
    <n v="0"/>
    <n v="0"/>
  </r>
  <r>
    <x v="76"/>
    <x v="1"/>
    <n v="8"/>
    <n v="0"/>
    <n v="0"/>
    <n v="1"/>
    <n v="0"/>
    <n v="0"/>
    <n v="0"/>
    <n v="0"/>
  </r>
  <r>
    <x v="77"/>
    <x v="5"/>
    <n v="22"/>
    <n v="13"/>
    <n v="21"/>
    <n v="28"/>
    <n v="8"/>
    <n v="0"/>
    <n v="0"/>
    <n v="0"/>
  </r>
  <r>
    <x v="78"/>
    <x v="4"/>
    <n v="5"/>
    <n v="0"/>
    <n v="2"/>
    <n v="5"/>
    <n v="6"/>
    <n v="0"/>
    <n v="0"/>
    <n v="0"/>
  </r>
  <r>
    <x v="79"/>
    <x v="0"/>
    <n v="12"/>
    <n v="2"/>
    <n v="9"/>
    <n v="13"/>
    <n v="13"/>
    <n v="0"/>
    <n v="0"/>
    <n v="0"/>
  </r>
  <r>
    <x v="80"/>
    <x v="1"/>
    <n v="9"/>
    <n v="1"/>
    <n v="0"/>
    <n v="1"/>
    <n v="0"/>
    <n v="0"/>
    <n v="0"/>
    <n v="0"/>
  </r>
  <r>
    <x v="81"/>
    <x v="1"/>
    <n v="6"/>
    <n v="0"/>
    <n v="4"/>
    <n v="0"/>
    <n v="0"/>
    <n v="0"/>
    <n v="0"/>
    <n v="0"/>
  </r>
  <r>
    <x v="82"/>
    <x v="4"/>
    <n v="15"/>
    <n v="174"/>
    <n v="182"/>
    <n v="217"/>
    <n v="11"/>
    <n v="78"/>
    <n v="78"/>
    <n v="53"/>
  </r>
  <r>
    <x v="83"/>
    <x v="4"/>
    <n v="5"/>
    <n v="56"/>
    <n v="67"/>
    <n v="81"/>
    <n v="7"/>
    <n v="11"/>
    <n v="15"/>
    <n v="13"/>
  </r>
  <r>
    <x v="84"/>
    <x v="4"/>
    <n v="3"/>
    <n v="28"/>
    <n v="54"/>
    <n v="36"/>
    <n v="3"/>
    <n v="8"/>
    <n v="6"/>
    <n v="5"/>
  </r>
  <r>
    <x v="85"/>
    <x v="4"/>
    <n v="5"/>
    <n v="153"/>
    <n v="129"/>
    <n v="127"/>
    <n v="6"/>
    <n v="39"/>
    <n v="36"/>
    <n v="35"/>
  </r>
  <r>
    <x v="86"/>
    <x v="1"/>
    <n v="11"/>
    <n v="0"/>
    <n v="0"/>
    <n v="1"/>
    <n v="0"/>
    <n v="0"/>
    <n v="0"/>
    <n v="0"/>
  </r>
  <r>
    <x v="87"/>
    <x v="1"/>
    <n v="15"/>
    <n v="3"/>
    <n v="8"/>
    <n v="12"/>
    <n v="0"/>
    <n v="0"/>
    <n v="0"/>
    <n v="0"/>
  </r>
  <r>
    <x v="88"/>
    <x v="4"/>
    <n v="24"/>
    <n v="56"/>
    <n v="49"/>
    <n v="43"/>
    <n v="22"/>
    <n v="118"/>
    <n v="111"/>
    <n v="100"/>
  </r>
  <r>
    <x v="89"/>
    <x v="3"/>
    <n v="22"/>
    <n v="42"/>
    <n v="18"/>
    <n v="39"/>
    <n v="15"/>
    <n v="0"/>
    <n v="1"/>
    <n v="0"/>
  </r>
  <r>
    <x v="90"/>
    <x v="0"/>
    <n v="16"/>
    <n v="3"/>
    <n v="3"/>
    <n v="4"/>
    <n v="2"/>
    <n v="0"/>
    <n v="0"/>
    <n v="0"/>
  </r>
  <r>
    <x v="91"/>
    <x v="2"/>
    <n v="16"/>
    <n v="1"/>
    <n v="0"/>
    <n v="2"/>
    <n v="0"/>
    <n v="0"/>
    <n v="0"/>
    <n v="0"/>
  </r>
  <r>
    <x v="92"/>
    <x v="2"/>
    <n v="11"/>
    <n v="0"/>
    <n v="1"/>
    <n v="0"/>
    <n v="1"/>
    <n v="0"/>
    <n v="0"/>
    <n v="0"/>
  </r>
  <r>
    <x v="93"/>
    <x v="2"/>
    <n v="17"/>
    <n v="1"/>
    <n v="3"/>
    <n v="0"/>
    <n v="2"/>
    <n v="0"/>
    <n v="0"/>
    <n v="0"/>
  </r>
  <r>
    <x v="94"/>
    <x v="4"/>
    <n v="20"/>
    <n v="64"/>
    <n v="82"/>
    <n v="125"/>
    <n v="22"/>
    <n v="6"/>
    <n v="7"/>
    <n v="7"/>
  </r>
  <r>
    <x v="95"/>
    <x v="5"/>
    <n v="17"/>
    <n v="0"/>
    <n v="2"/>
    <n v="6"/>
    <n v="6"/>
    <n v="0"/>
    <n v="0"/>
    <n v="0"/>
  </r>
  <r>
    <x v="96"/>
    <x v="4"/>
    <n v="23"/>
    <n v="4"/>
    <n v="8"/>
    <n v="11"/>
    <n v="7"/>
    <n v="0"/>
    <n v="0"/>
    <n v="0"/>
  </r>
  <r>
    <x v="97"/>
    <x v="1"/>
    <n v="18"/>
    <n v="23"/>
    <n v="26"/>
    <n v="27"/>
    <n v="6"/>
    <n v="0"/>
    <n v="0"/>
    <n v="0"/>
  </r>
  <r>
    <x v="98"/>
    <x v="4"/>
    <n v="5"/>
    <n v="133"/>
    <n v="122"/>
    <n v="142"/>
    <n v="6"/>
    <n v="49"/>
    <n v="40"/>
    <n v="35"/>
  </r>
  <r>
    <x v="99"/>
    <x v="4"/>
    <n v="3"/>
    <n v="1"/>
    <n v="4"/>
    <n v="3"/>
    <n v="0"/>
    <n v="0"/>
    <n v="0"/>
    <n v="0"/>
  </r>
  <r>
    <x v="100"/>
    <x v="4"/>
    <n v="20"/>
    <n v="88"/>
    <n v="94"/>
    <n v="119"/>
    <n v="20"/>
    <n v="0"/>
    <n v="0"/>
    <n v="1"/>
  </r>
  <r>
    <x v="101"/>
    <x v="1"/>
    <n v="13"/>
    <n v="0"/>
    <n v="1"/>
    <n v="0"/>
    <n v="5"/>
    <n v="0"/>
    <n v="0"/>
    <n v="0"/>
  </r>
  <r>
    <x v="102"/>
    <x v="4"/>
    <n v="3"/>
    <n v="1"/>
    <n v="2"/>
    <n v="4"/>
    <n v="2"/>
    <n v="0"/>
    <n v="0"/>
    <n v="0"/>
  </r>
  <r>
    <x v="103"/>
    <x v="4"/>
    <n v="1"/>
    <n v="0"/>
    <n v="2"/>
    <n v="0"/>
    <n v="1"/>
    <n v="0"/>
    <n v="0"/>
    <n v="0"/>
  </r>
  <r>
    <x v="104"/>
    <x v="0"/>
    <n v="15"/>
    <n v="0"/>
    <n v="2"/>
    <n v="2"/>
    <n v="0"/>
    <n v="0"/>
    <n v="0"/>
    <n v="0"/>
  </r>
  <r>
    <x v="105"/>
    <x v="4"/>
    <n v="5"/>
    <n v="7"/>
    <n v="9"/>
    <n v="8"/>
    <n v="6"/>
    <n v="2"/>
    <n v="2"/>
    <n v="1"/>
  </r>
  <r>
    <x v="106"/>
    <x v="4"/>
    <n v="6"/>
    <n v="4"/>
    <n v="6"/>
    <n v="9"/>
    <n v="7"/>
    <n v="2"/>
    <n v="4"/>
    <n v="9"/>
  </r>
  <r>
    <x v="107"/>
    <x v="0"/>
    <n v="16"/>
    <n v="0"/>
    <n v="2"/>
    <n v="0"/>
    <n v="0"/>
    <n v="0"/>
    <n v="0"/>
    <n v="0"/>
  </r>
  <r>
    <x v="108"/>
    <x v="5"/>
    <n v="26"/>
    <n v="976"/>
    <n v="758"/>
    <n v="666"/>
    <n v="22"/>
    <n v="96"/>
    <n v="102"/>
    <n v="83"/>
  </r>
  <r>
    <x v="109"/>
    <x v="1"/>
    <n v="11"/>
    <n v="0"/>
    <n v="1"/>
    <n v="0"/>
    <n v="0"/>
    <n v="0"/>
    <n v="0"/>
    <n v="0"/>
  </r>
  <r>
    <x v="110"/>
    <x v="2"/>
    <n v="11"/>
    <n v="1"/>
    <n v="0"/>
    <n v="1"/>
    <n v="0"/>
    <n v="0"/>
    <n v="0"/>
    <n v="0"/>
  </r>
  <r>
    <x v="111"/>
    <x v="0"/>
    <n v="12"/>
    <n v="1"/>
    <n v="1"/>
    <n v="1"/>
    <n v="0"/>
    <n v="0"/>
    <n v="0"/>
    <n v="0"/>
  </r>
  <r>
    <x v="112"/>
    <x v="4"/>
    <n v="27"/>
    <n v="47"/>
    <n v="73"/>
    <n v="65"/>
    <n v="22"/>
    <n v="50"/>
    <n v="40"/>
    <n v="48"/>
  </r>
  <r>
    <x v="113"/>
    <x v="4"/>
    <n v="26"/>
    <n v="143"/>
    <n v="164"/>
    <n v="176"/>
    <n v="22"/>
    <n v="50"/>
    <n v="40"/>
    <n v="54"/>
  </r>
  <r>
    <x v="114"/>
    <x v="0"/>
    <n v="5"/>
    <n v="0"/>
    <n v="1"/>
    <n v="2"/>
    <n v="4"/>
    <n v="0"/>
    <n v="0"/>
    <n v="0"/>
  </r>
  <r>
    <x v="115"/>
    <x v="0"/>
    <n v="15"/>
    <n v="7"/>
    <n v="6"/>
    <n v="11"/>
    <n v="3"/>
    <n v="0"/>
    <n v="0"/>
    <n v="0"/>
  </r>
  <r>
    <x v="116"/>
    <x v="1"/>
    <n v="12"/>
    <n v="0"/>
    <n v="2"/>
    <n v="0"/>
    <n v="0"/>
    <n v="0"/>
    <n v="0"/>
    <n v="0"/>
  </r>
  <r>
    <x v="117"/>
    <x v="1"/>
    <n v="9"/>
    <n v="0"/>
    <n v="0"/>
    <n v="1"/>
    <n v="1"/>
    <n v="0"/>
    <n v="0"/>
    <n v="0"/>
  </r>
  <r>
    <x v="118"/>
    <x v="3"/>
    <n v="8"/>
    <n v="0"/>
    <n v="1"/>
    <n v="0"/>
    <n v="1"/>
    <n v="0"/>
    <n v="0"/>
    <n v="0"/>
  </r>
  <r>
    <x v="119"/>
    <x v="5"/>
    <n v="16"/>
    <n v="2"/>
    <n v="5"/>
    <n v="11"/>
    <n v="3"/>
    <n v="0"/>
    <n v="0"/>
    <n v="0"/>
  </r>
  <r>
    <x v="120"/>
    <x v="1"/>
    <n v="13"/>
    <n v="3"/>
    <n v="3"/>
    <n v="4"/>
    <n v="0"/>
    <n v="0"/>
    <n v="0"/>
    <n v="0"/>
  </r>
  <r>
    <x v="121"/>
    <x v="0"/>
    <n v="21"/>
    <n v="39"/>
    <n v="25"/>
    <n v="24"/>
    <n v="16"/>
    <n v="0"/>
    <n v="0"/>
    <n v="0"/>
  </r>
  <r>
    <x v="122"/>
    <x v="1"/>
    <n v="14"/>
    <n v="2"/>
    <n v="3"/>
    <n v="2"/>
    <n v="0"/>
    <n v="0"/>
    <n v="0"/>
    <n v="0"/>
  </r>
  <r>
    <x v="123"/>
    <x v="4"/>
    <n v="5"/>
    <n v="33"/>
    <n v="27"/>
    <n v="55"/>
    <n v="6"/>
    <n v="2"/>
    <n v="1"/>
    <n v="4"/>
  </r>
  <r>
    <x v="124"/>
    <x v="2"/>
    <n v="20"/>
    <n v="2"/>
    <n v="2"/>
    <n v="6"/>
    <n v="1"/>
    <n v="0"/>
    <n v="0"/>
    <n v="0"/>
  </r>
  <r>
    <x v="125"/>
    <x v="0"/>
    <n v="5"/>
    <n v="5"/>
    <n v="5"/>
    <n v="10"/>
    <n v="6"/>
    <n v="1"/>
    <n v="0"/>
    <n v="0"/>
  </r>
  <r>
    <x v="126"/>
    <x v="2"/>
    <n v="17"/>
    <n v="2"/>
    <n v="2"/>
    <n v="8"/>
    <n v="4"/>
    <n v="0"/>
    <n v="0"/>
    <n v="0"/>
  </r>
  <r>
    <x v="127"/>
    <x v="4"/>
    <n v="25"/>
    <n v="167"/>
    <n v="144"/>
    <n v="165"/>
    <n v="22"/>
    <n v="0"/>
    <n v="2"/>
    <n v="4"/>
  </r>
  <r>
    <x v="128"/>
    <x v="4"/>
    <n v="27"/>
    <n v="236"/>
    <n v="272"/>
    <n v="272"/>
    <n v="22"/>
    <n v="10"/>
    <n v="4"/>
    <n v="12"/>
  </r>
  <r>
    <x v="129"/>
    <x v="0"/>
    <n v="14"/>
    <n v="0"/>
    <n v="2"/>
    <n v="0"/>
    <n v="0"/>
    <n v="0"/>
    <n v="0"/>
    <n v="0"/>
  </r>
  <r>
    <x v="130"/>
    <x v="4"/>
    <n v="26"/>
    <n v="198"/>
    <n v="166"/>
    <n v="185"/>
    <n v="22"/>
    <n v="37"/>
    <n v="34"/>
    <n v="43"/>
  </r>
  <r>
    <x v="131"/>
    <x v="4"/>
    <n v="1"/>
    <n v="45"/>
    <n v="38"/>
    <n v="29"/>
    <n v="1"/>
    <n v="9"/>
    <n v="6"/>
    <n v="8"/>
  </r>
  <r>
    <x v="132"/>
    <x v="1"/>
    <n v="12"/>
    <n v="0"/>
    <n v="1"/>
    <n v="0"/>
    <n v="0"/>
    <n v="0"/>
    <n v="0"/>
    <n v="0"/>
  </r>
  <r>
    <x v="133"/>
    <x v="5"/>
    <n v="11"/>
    <n v="0"/>
    <n v="1"/>
    <n v="0"/>
    <n v="7"/>
    <n v="0"/>
    <n v="0"/>
    <n v="0"/>
  </r>
  <r>
    <x v="134"/>
    <x v="1"/>
    <n v="12"/>
    <n v="0"/>
    <n v="1"/>
    <n v="1"/>
    <n v="0"/>
    <n v="0"/>
    <n v="0"/>
    <n v="0"/>
  </r>
  <r>
    <x v="135"/>
    <x v="1"/>
    <n v="12"/>
    <n v="3"/>
    <n v="4"/>
    <n v="1"/>
    <n v="1"/>
    <n v="0"/>
    <n v="0"/>
    <n v="0"/>
  </r>
  <r>
    <x v="136"/>
    <x v="0"/>
    <n v="8"/>
    <n v="1"/>
    <n v="0"/>
    <n v="0"/>
    <n v="0"/>
    <n v="0"/>
    <n v="0"/>
    <n v="0"/>
  </r>
  <r>
    <x v="137"/>
    <x v="4"/>
    <n v="9"/>
    <n v="395"/>
    <n v="319"/>
    <n v="296"/>
    <n v="9"/>
    <n v="78"/>
    <n v="57"/>
    <n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3FA80-8F16-4619-BE47-A7787637493B}" name="Tabela przestawna1" cacheId="3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chartFormat="5" rowHeaderCaption="kontynent">
  <location ref="L4:N10" firstHeaderRow="0" firstDataRow="1" firstDataCol="1"/>
  <pivotFields count="10">
    <pivotField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9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2"/>
        <item x="71"/>
        <item x="73"/>
        <item x="74"/>
        <item x="75"/>
        <item x="76"/>
        <item x="77"/>
        <item x="78"/>
        <item x="79"/>
        <item x="80"/>
        <item x="81"/>
        <item x="82"/>
        <item x="86"/>
        <item x="87"/>
        <item x="88"/>
        <item x="89"/>
        <item x="85"/>
        <item x="90"/>
        <item x="91"/>
        <item x="92"/>
        <item x="93"/>
        <item x="94"/>
        <item x="95"/>
        <item x="96"/>
        <item x="97"/>
        <item x="83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7"/>
        <item x="126"/>
        <item x="128"/>
        <item x="129"/>
        <item x="130"/>
        <item x="131"/>
        <item x="84"/>
        <item x="132"/>
        <item x="133"/>
        <item x="134"/>
        <item x="135"/>
        <item x="136"/>
        <item x="137"/>
        <item t="default"/>
      </items>
    </pivotField>
    <pivotField axis="axisRow" showAll="0">
      <items count="7">
        <item x="1"/>
        <item x="2"/>
        <item x="5"/>
        <item x="3"/>
        <item x="0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liczba letnich" fld="2" baseField="1" baseItem="0"/>
    <dataField name="liczba zimowych" fld="6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EAE4E515-A8B6-4792-B460-4BA20CABC7CA}" autoFormatId="16" applyNumberFormats="0" applyBorderFormats="0" applyFontFormats="0" applyPatternFormats="0" applyAlignmentFormats="0" applyWidthHeightFormats="0">
  <queryTableRefresh nextId="18" unboundColumnsRight="2">
    <queryTableFields count="12">
      <queryTableField id="1" name="Panstwo" tableColumnId="1"/>
      <queryTableField id="2" name="Kontynent" tableColumnId="2"/>
      <queryTableField id="3" name="OL_letnie" tableColumnId="3"/>
      <queryTableField id="4" name="Zloty" tableColumnId="4"/>
      <queryTableField id="5" name="Srebrny" tableColumnId="5"/>
      <queryTableField id="6" name="Brazowy" tableColumnId="6"/>
      <queryTableField id="7" name="OL_zimowe" tableColumnId="7"/>
      <queryTableField id="8" name="Zloty_1" tableColumnId="8"/>
      <queryTableField id="9" name="Srebrny_2" tableColumnId="9"/>
      <queryTableField id="10" name="Brazowy_3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CDF0D018-6F63-441D-A200-30325687F31A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Panstwo" tableColumnId="1"/>
      <queryTableField id="2" name="Kontynent" tableColumnId="2"/>
      <queryTableField id="3" name="OL_letnie" tableColumnId="3"/>
      <queryTableField id="4" name="Zloty" tableColumnId="4"/>
      <queryTableField id="5" name="Srebrny" tableColumnId="5"/>
      <queryTableField id="6" name="Brazowy" tableColumnId="6"/>
      <queryTableField id="7" name="OL_zimowe" tableColumnId="7"/>
      <queryTableField id="8" name="Zloty_1" tableColumnId="8"/>
      <queryTableField id="9" name="Srebrny_2" tableColumnId="9"/>
      <queryTableField id="10" name="Brazowy_3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27A2C570-E912-4E21-AE66-DC2696C51058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Panstwo" tableColumnId="1"/>
      <queryTableField id="2" name="Kontynent" tableColumnId="2"/>
      <queryTableField id="3" name="OL_letnie" tableColumnId="3"/>
      <queryTableField id="4" name="Zloty" tableColumnId="4"/>
      <queryTableField id="5" name="Srebrny" tableColumnId="5"/>
      <queryTableField id="6" name="Brazowy" tableColumnId="6"/>
      <queryTableField id="7" name="OL_zimowe" tableColumnId="7"/>
      <queryTableField id="8" name="Zloty_1" tableColumnId="8"/>
      <queryTableField id="9" name="Srebrny_2" tableColumnId="9"/>
      <queryTableField id="10" name="Brazowy_3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68ABDB09-74E1-498B-A03B-70FB4635F960}" autoFormatId="16" applyNumberFormats="0" applyBorderFormats="0" applyFontFormats="0" applyPatternFormats="0" applyAlignmentFormats="0" applyWidthHeightFormats="0">
  <queryTableRefresh nextId="11">
    <queryTableFields count="10">
      <queryTableField id="1" name="Panstwo" tableColumnId="1"/>
      <queryTableField id="2" name="Kontynent" tableColumnId="2"/>
      <queryTableField id="3" name="OL_letnie" tableColumnId="3"/>
      <queryTableField id="4" name="Zloty" tableColumnId="4"/>
      <queryTableField id="5" name="Srebrny" tableColumnId="5"/>
      <queryTableField id="6" name="Brazowy" tableColumnId="6"/>
      <queryTableField id="7" name="OL_zimowe" tableColumnId="7"/>
      <queryTableField id="8" name="Zloty_1" tableColumnId="8"/>
      <queryTableField id="9" name="Srebrny_2" tableColumnId="9"/>
      <queryTableField id="10" name="Brazowy_3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13F3DC25-1BB1-4366-B663-95B963BFDBEF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Panstwo" tableColumnId="1"/>
      <queryTableField id="2" name="Kontynent" tableColumnId="2"/>
      <queryTableField id="3" name="OL_letnie" tableColumnId="3"/>
      <queryTableField id="4" name="Zloty" tableColumnId="4"/>
      <queryTableField id="5" name="Srebrny" tableColumnId="5"/>
      <queryTableField id="6" name="Brazowy" tableColumnId="6"/>
      <queryTableField id="7" name="OL_zimowe" tableColumnId="7"/>
      <queryTableField id="8" name="Zloty_1" tableColumnId="8"/>
      <queryTableField id="9" name="Srebrny_2" tableColumnId="9"/>
      <queryTableField id="10" name="Brazowy_3" tableColumnId="10"/>
      <queryTableField id="11" dataBound="0" tableColumnId="11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FC3DA34-04AD-406A-AB0A-B2EF26351CFD}" autoFormatId="16" applyNumberFormats="0" applyBorderFormats="0" applyFontFormats="0" applyPatternFormats="0" applyAlignmentFormats="0" applyWidthHeightFormats="0">
  <queryTableRefresh nextId="11">
    <queryTableFields count="10">
      <queryTableField id="1" name="Panstwo" tableColumnId="1"/>
      <queryTableField id="2" name="Kontynent" tableColumnId="2"/>
      <queryTableField id="3" name="OL_letnie" tableColumnId="3"/>
      <queryTableField id="4" name="Zloty" tableColumnId="4"/>
      <queryTableField id="5" name="Srebrny" tableColumnId="5"/>
      <queryTableField id="6" name="Brazowy" tableColumnId="6"/>
      <queryTableField id="7" name="OL_zimowe" tableColumnId="7"/>
      <queryTableField id="8" name="Zloty_1" tableColumnId="8"/>
      <queryTableField id="9" name="Srebrny_2" tableColumnId="9"/>
      <queryTableField id="10" name="Brazowy_3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18EB7C-29F7-4ADF-A8A0-0C3726CEDF18}" name="dane_medale7" displayName="dane_medale7" ref="A1:L139" tableType="queryTable" totalsRowShown="0">
  <autoFilter ref="A1:L139" xr:uid="{9184BEF7-57B2-447E-85ED-127B14C30870}"/>
  <tableColumns count="12">
    <tableColumn id="1" xr3:uid="{ED3063A3-CA82-4150-A57B-EDEAC1685E5F}" uniqueName="1" name="Panstwo" queryTableFieldId="1" dataDxfId="1"/>
    <tableColumn id="2" xr3:uid="{CD44426E-2E4B-4BC6-BECF-BD125ED6091A}" uniqueName="2" name="Kontynent" queryTableFieldId="2" dataDxfId="0"/>
    <tableColumn id="3" xr3:uid="{2A4AABC2-8B06-44B6-A08E-64391822983A}" uniqueName="3" name="OL_letnie" queryTableFieldId="3"/>
    <tableColumn id="4" xr3:uid="{306C9500-DD89-4E06-B0F5-0D64EB128846}" uniqueName="4" name="Zloty" queryTableFieldId="4"/>
    <tableColumn id="5" xr3:uid="{3F37902B-D2F4-468C-A175-ED69B9F103BD}" uniqueName="5" name="Srebrny" queryTableFieldId="5"/>
    <tableColumn id="6" xr3:uid="{DD86DBD5-D6FA-448E-B503-B6AD85F03406}" uniqueName="6" name="Brazowy" queryTableFieldId="6"/>
    <tableColumn id="7" xr3:uid="{088C65CB-D2CF-46C4-87BB-C9B32E4D5A7A}" uniqueName="7" name="OL_zimowe" queryTableFieldId="7"/>
    <tableColumn id="8" xr3:uid="{076A9976-261C-4403-A9EC-E87FF3C808E5}" uniqueName="8" name="Zloty_1" queryTableFieldId="8"/>
    <tableColumn id="9" xr3:uid="{6E28295C-19DC-4507-B0E0-7A2FAE4CAD68}" uniqueName="9" name="Srebrny_2" queryTableFieldId="9"/>
    <tableColumn id="10" xr3:uid="{110AD393-F956-4214-8699-53067AA26160}" uniqueName="10" name="Brazowy_3" queryTableFieldId="10"/>
    <tableColumn id="11" xr3:uid="{94039521-E046-4466-855C-E5B24375068A}" uniqueName="11" name="LETNIE" queryTableFieldId="11">
      <calculatedColumnFormula>IF(AND(dane_medale7[[#This Row],[Zloty]]&gt;dane_medale7[[#This Row],[Zloty_1]], dane_medale7[[#This Row],[Srebrny]]&gt;dane_medale7[[#This Row],[Srebrny_2]], dane_medale7[[#This Row],[Brazowy]]&gt;dane_medale7[[#This Row],[Brazowy_3]]), 1, 0)</calculatedColumnFormula>
    </tableColumn>
    <tableColumn id="12" xr3:uid="{85C72721-76D4-4872-B49D-188C4D384799}" uniqueName="12" name="ZIMOWE" queryTableFieldId="12">
      <calculatedColumnFormula>IF(AND(dane_medale7[[#This Row],[Zloty_1]]&gt;dane_medale7[[#This Row],[Zloty]], dane_medale7[[#This Row],[Srebrny_2]]&gt;dane_medale7[[#This Row],[Srebrny]], dane_medale7[[#This Row],[Brazowy_3]]&gt;dane_medale7[[#This Row],[Brazowy]]), 1,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449369-2084-4175-B8B4-EF5CBCDF4533}" name="dane_medale6" displayName="dane_medale6" ref="A1:K139" tableType="queryTable" totalsRowShown="0">
  <autoFilter ref="A1:K139" xr:uid="{9184BEF7-57B2-447E-85ED-127B14C30870}"/>
  <sortState xmlns:xlrd2="http://schemas.microsoft.com/office/spreadsheetml/2017/richdata2" ref="A2:K139">
    <sortCondition ref="B2:B139"/>
    <sortCondition descending="1" ref="K2:K139"/>
  </sortState>
  <tableColumns count="11">
    <tableColumn id="1" xr3:uid="{D84B1D72-ECAC-4CC5-AB14-DD199337A19E}" uniqueName="1" name="Panstwo" queryTableFieldId="1" dataDxfId="3"/>
    <tableColumn id="2" xr3:uid="{7267B2F7-134D-4EDF-B42E-138F17150ECA}" uniqueName="2" name="Kontynent" queryTableFieldId="2" dataDxfId="2"/>
    <tableColumn id="3" xr3:uid="{3EA578FD-25CB-4881-B986-6F9885DE6F3A}" uniqueName="3" name="OL_letnie" queryTableFieldId="3"/>
    <tableColumn id="4" xr3:uid="{9C45C007-AC0E-4AD8-A84E-B9700F3F8DF1}" uniqueName="4" name="Zloty" queryTableFieldId="4"/>
    <tableColumn id="5" xr3:uid="{CE88E74D-6F94-4F40-8536-FF1DA7318218}" uniqueName="5" name="Srebrny" queryTableFieldId="5"/>
    <tableColumn id="6" xr3:uid="{BDC91831-88D6-4F98-9DAC-A2DC4BEEEF46}" uniqueName="6" name="Brazowy" queryTableFieldId="6"/>
    <tableColumn id="7" xr3:uid="{D214A837-2C1E-4DED-A668-EE577643294F}" uniqueName="7" name="OL_zimowe" queryTableFieldId="7"/>
    <tableColumn id="8" xr3:uid="{7B13D7A7-6DB8-4CC3-BAC0-A8026AC96DBF}" uniqueName="8" name="Zloty_1" queryTableFieldId="8"/>
    <tableColumn id="9" xr3:uid="{28CCCFC5-B0E3-44FD-90C2-0BE77E2A1869}" uniqueName="9" name="Srebrny_2" queryTableFieldId="9"/>
    <tableColumn id="10" xr3:uid="{29E03492-D9E1-4E96-905C-6A08664C5B47}" uniqueName="10" name="Brazowy_3" queryTableFieldId="10"/>
    <tableColumn id="11" xr3:uid="{1C514BF9-438A-49D2-974F-E0D2415D3F4D}" uniqueName="11" name="SUMA MEDALI" queryTableFieldId="11">
      <calculatedColumnFormula>SUM(dane_medale6[[#This Row],[Zloty]:[Brazowy]])+SUM(dane_medale6[[#This Row],[Zloty_1]:[Brazowy_3]])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23C6F1-3766-4FDC-8E2C-D4E8DBB3E2AE}" name="dane_medale5" displayName="dane_medale5" ref="A1:M139" tableType="queryTable" totalsRowShown="0">
  <autoFilter ref="A1:M139" xr:uid="{9184BEF7-57B2-447E-85ED-127B14C30870}">
    <filterColumn colId="12">
      <filters>
        <filter val="1"/>
      </filters>
    </filterColumn>
  </autoFilter>
  <tableColumns count="13">
    <tableColumn id="1" xr3:uid="{DE2D904A-4C9E-4634-90A4-9E85463EBC58}" uniqueName="1" name="Panstwo" queryTableFieldId="1" dataDxfId="5"/>
    <tableColumn id="2" xr3:uid="{FFC777FF-86ED-4A24-B1A2-B4E7BD115087}" uniqueName="2" name="Kontynent" queryTableFieldId="2" dataDxfId="4"/>
    <tableColumn id="3" xr3:uid="{6A7715FC-62FF-4E41-AC49-50C93065E882}" uniqueName="3" name="OL_letnie" queryTableFieldId="3"/>
    <tableColumn id="4" xr3:uid="{F09C2DE0-E546-4EE9-B718-D37E4179D3EC}" uniqueName="4" name="Zloty" queryTableFieldId="4"/>
    <tableColumn id="5" xr3:uid="{1206B5B1-8EBF-4A4A-83E7-15CC7E62ED1D}" uniqueName="5" name="Srebrny" queryTableFieldId="5"/>
    <tableColumn id="6" xr3:uid="{BAD6EC87-A7B4-443C-AB32-7DB94AA76514}" uniqueName="6" name="Brazowy" queryTableFieldId="6"/>
    <tableColumn id="7" xr3:uid="{AF4D6C05-81FF-49C0-9E7E-4BBC855E2EFC}" uniqueName="7" name="OL_zimowe" queryTableFieldId="7"/>
    <tableColumn id="8" xr3:uid="{942645EE-B402-4EDE-9B23-D809C39AC2AE}" uniqueName="8" name="Zloty_1" queryTableFieldId="8"/>
    <tableColumn id="9" xr3:uid="{B75147FB-EFCD-452D-9875-F9AD6E880688}" uniqueName="9" name="Srebrny_2" queryTableFieldId="9"/>
    <tableColumn id="10" xr3:uid="{3C05D2F8-0E7A-4838-9F1D-CDA08808003B}" uniqueName="10" name="Brazowy_3" queryTableFieldId="10"/>
    <tableColumn id="11" xr3:uid="{7FFAE162-6061-4BE9-A216-DA16B822F1EE}" uniqueName="11" name="suma zlotych" queryTableFieldId="11">
      <calculatedColumnFormula>SUM(dane_medale5[[#This Row],[Zloty]],dane_medale5[[#This Row],[Zloty_1]])</calculatedColumnFormula>
    </tableColumn>
    <tableColumn id="12" xr3:uid="{A1A1D60A-478D-4AEF-B104-42D7336AB9C4}" uniqueName="12" name="suma reszty" queryTableFieldId="12">
      <calculatedColumnFormula>SUM(dane_medale5[[#This Row],[Srebrny]:[Brazowy]])+SUM(dane_medale5[[#This Row],[Srebrny_2]:[Brazowy_3]])</calculatedColumnFormula>
    </tableColumn>
    <tableColumn id="13" xr3:uid="{58B7932F-8422-4294-8695-95A8AD7E44B3}" uniqueName="13" name="CZY WIECEJ ZLOTYCH" queryTableFieldId="13">
      <calculatedColumnFormula>IF(dane_medale5[[#This Row],[suma zlotych]]&gt;dane_medale5[[#This Row],[suma reszty]], 1, 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CCE905-857F-4161-8229-0F31833B5AF4}" name="dane_medale4" displayName="dane_medale4" ref="A1:J139" tableType="queryTable" totalsRowShown="0">
  <autoFilter ref="A1:J139" xr:uid="{9184BEF7-57B2-447E-85ED-127B14C30870}"/>
  <tableColumns count="10">
    <tableColumn id="1" xr3:uid="{3BF53142-7842-4922-BBBB-39AD181DAE2F}" uniqueName="1" name="Panstwo" queryTableFieldId="1" dataDxfId="7"/>
    <tableColumn id="2" xr3:uid="{180A5232-C5E2-420A-A943-4F5272A001D8}" uniqueName="2" name="Kontynent" queryTableFieldId="2" dataDxfId="6"/>
    <tableColumn id="3" xr3:uid="{1C38DD68-0AEE-43E2-8B24-BBA2AEDA3954}" uniqueName="3" name="OL_letnie" queryTableFieldId="3"/>
    <tableColumn id="4" xr3:uid="{2F6E9B0A-BFE2-46BB-8C44-E775D6E11630}" uniqueName="4" name="Zloty" queryTableFieldId="4"/>
    <tableColumn id="5" xr3:uid="{DA0F5056-30A8-404C-BACD-E2B5DBF53B06}" uniqueName="5" name="Srebrny" queryTableFieldId="5"/>
    <tableColumn id="6" xr3:uid="{1988E475-9014-4BFF-B066-142EA4697725}" uniqueName="6" name="Brazowy" queryTableFieldId="6"/>
    <tableColumn id="7" xr3:uid="{CD576671-6BB3-4943-B839-4A7E802FD17A}" uniqueName="7" name="OL_zimowe" queryTableFieldId="7"/>
    <tableColumn id="8" xr3:uid="{86FB8B39-9493-4C5E-89A5-102BEC777CA3}" uniqueName="8" name="Zloty_1" queryTableFieldId="8"/>
    <tableColumn id="9" xr3:uid="{3A617F84-C83E-421F-9C8A-732ABA2B5EB3}" uniqueName="9" name="Srebrny_2" queryTableFieldId="9"/>
    <tableColumn id="10" xr3:uid="{876284A5-ACC3-4350-A427-DC234DAF777E}" uniqueName="10" name="Brazowy_3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E60181-8EC5-4FF0-84BF-3436E29F506E}" name="dane_medale3" displayName="dane_medale3" ref="A1:L139" tableType="queryTable" totalsRowShown="0">
  <autoFilter ref="A1:L139" xr:uid="{9184BEF7-57B2-447E-85ED-127B14C30870}"/>
  <tableColumns count="12">
    <tableColumn id="1" xr3:uid="{B4431D66-BD3F-4DBA-BDF7-B68F42FF6910}" uniqueName="1" name="Panstwo" queryTableFieldId="1" dataDxfId="9"/>
    <tableColumn id="2" xr3:uid="{0E361425-4C40-4B93-98AE-D56EA87A5BB9}" uniqueName="2" name="Kontynent" queryTableFieldId="2" dataDxfId="8"/>
    <tableColumn id="3" xr3:uid="{F4306EF1-384E-4169-8D97-FD1796C385BA}" uniqueName="3" name="OL_letnie" queryTableFieldId="3"/>
    <tableColumn id="4" xr3:uid="{E6687030-CF30-425A-B8F7-CEB1D930CEE4}" uniqueName="4" name="Zloty" queryTableFieldId="4"/>
    <tableColumn id="5" xr3:uid="{792A0642-B499-4E41-8D5B-F4B2D2C94125}" uniqueName="5" name="Srebrny" queryTableFieldId="5"/>
    <tableColumn id="6" xr3:uid="{B7235F30-99D0-49DC-A308-CD90FF320FD9}" uniqueName="6" name="Brazowy" queryTableFieldId="6"/>
    <tableColumn id="7" xr3:uid="{F7C9045C-439D-42FC-A89C-5B10F1E90A71}" uniqueName="7" name="OL_zimowe" queryTableFieldId="7"/>
    <tableColumn id="8" xr3:uid="{6C450BB7-52B7-4401-9C6B-226500A509CD}" uniqueName="8" name="Zloty_1" queryTableFieldId="8"/>
    <tableColumn id="9" xr3:uid="{D7729E80-E10E-4B0B-A730-6D3934C9944C}" uniqueName="9" name="Srebrny_2" queryTableFieldId="9"/>
    <tableColumn id="10" xr3:uid="{553730D2-9831-41FB-ABFA-E999B9A6D765}" uniqueName="10" name="Brazowy_3" queryTableFieldId="10"/>
    <tableColumn id="11" xr3:uid="{195116E3-2E61-4EF0-A62D-573137FA2964}" uniqueName="11" name="czy watunki" queryTableFieldId="11">
      <calculatedColumnFormula>IF(AND(dane_medale3[[#This Row],[OL_letnie]]&gt;=1, dane_medale3[[#This Row],[OL_zimowe]]&gt;=1, SUM(dane_medale3[[#This Row],[Zloty]:[Brazowy]])&gt;=1, SUM(dane_medale3[[#This Row],[Zloty_1]:[Brazowy_3]])=0), 1, 0)</calculatedColumnFormula>
    </tableColumn>
    <tableColumn id="12" xr3:uid="{6B3B7488-6976-4E67-A7CE-3C702E619889}" uniqueName="12" name="liczba medali letnich" queryTableFieldId="12">
      <calculatedColumnFormula>IF(dane_medale3[[#This Row],[czy watunki]], SUM(dane_medale3[[#This Row],[Zloty]:[Brazowy]]), 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84BEF7-57B2-447E-85ED-127B14C30870}" name="dane_medale" displayName="dane_medale" ref="A1:J139" tableType="queryTable" totalsRowShown="0">
  <autoFilter ref="A1:J139" xr:uid="{9184BEF7-57B2-447E-85ED-127B14C30870}"/>
  <tableColumns count="10">
    <tableColumn id="1" xr3:uid="{6A184219-CE07-4E93-91E3-9572256A01B8}" uniqueName="1" name="Panstwo" queryTableFieldId="1" dataDxfId="11"/>
    <tableColumn id="2" xr3:uid="{B7FB0E37-2B6E-44F1-A35D-04F4420090DE}" uniqueName="2" name="Kontynent" queryTableFieldId="2" dataDxfId="10"/>
    <tableColumn id="3" xr3:uid="{56D7C066-6B65-4D77-B77E-640C21E3A927}" uniqueName="3" name="OL_letnie" queryTableFieldId="3"/>
    <tableColumn id="4" xr3:uid="{7DB7D7C2-F877-42F8-8414-DE4795906755}" uniqueName="4" name="Zloty" queryTableFieldId="4"/>
    <tableColumn id="5" xr3:uid="{6F7F5D4F-F626-4445-8FC2-97A771C69E1A}" uniqueName="5" name="Srebrny" queryTableFieldId="5"/>
    <tableColumn id="6" xr3:uid="{81E91CEC-123A-48F5-9F97-8A9FEC72899D}" uniqueName="6" name="Brazowy" queryTableFieldId="6"/>
    <tableColumn id="7" xr3:uid="{D190AC9B-31F8-4074-8ED8-AB7C1CCD09BD}" uniqueName="7" name="OL_zimowe" queryTableFieldId="7"/>
    <tableColumn id="8" xr3:uid="{CFAF8801-A232-4396-91FB-49C2D3B10AD2}" uniqueName="8" name="Zloty_1" queryTableFieldId="8"/>
    <tableColumn id="9" xr3:uid="{50300250-5E69-4FE4-A3FF-C1E6C1EB0DF3}" uniqueName="9" name="Srebrny_2" queryTableFieldId="9"/>
    <tableColumn id="10" xr3:uid="{65B943A3-9A1F-4A8C-B5D6-2843217A2F34}" uniqueName="10" name="Brazowy_3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AC81-EEEB-4B1A-9C1E-7F4EB94F5376}">
  <dimension ref="A1:P139"/>
  <sheetViews>
    <sheetView topLeftCell="B1" zoomScale="85" zoomScaleNormal="85" workbookViewId="0">
      <selection activeCell="O2" sqref="O2:P3"/>
    </sheetView>
  </sheetViews>
  <sheetFormatPr defaultRowHeight="14.5" x14ac:dyDescent="0.35"/>
  <cols>
    <col min="1" max="1" width="34.81640625" bestFit="1" customWidth="1"/>
    <col min="2" max="2" width="12.26953125" bestFit="1" customWidth="1"/>
    <col min="3" max="3" width="11" bestFit="1" customWidth="1"/>
    <col min="4" max="4" width="7.26953125" bestFit="1" customWidth="1"/>
    <col min="5" max="5" width="9.54296875" bestFit="1" customWidth="1"/>
    <col min="6" max="6" width="10.1796875" bestFit="1" customWidth="1"/>
    <col min="7" max="7" width="12.7265625" bestFit="1" customWidth="1"/>
    <col min="8" max="8" width="9.26953125" bestFit="1" customWidth="1"/>
    <col min="9" max="9" width="11.54296875" bestFit="1" customWidth="1"/>
    <col min="10" max="10" width="12.17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172</v>
      </c>
      <c r="L1" t="s">
        <v>173</v>
      </c>
    </row>
    <row r="2" spans="1:16" x14ac:dyDescent="0.35">
      <c r="A2" s="1" t="s">
        <v>10</v>
      </c>
      <c r="B2" s="1" t="s">
        <v>11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2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  <c r="O2" s="6" t="s">
        <v>172</v>
      </c>
      <c r="P2" s="6" t="s">
        <v>174</v>
      </c>
    </row>
    <row r="3" spans="1:16" x14ac:dyDescent="0.35">
      <c r="A3" s="1" t="s">
        <v>12</v>
      </c>
      <c r="B3" s="1" t="s">
        <v>13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3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  <c r="O3" s="6">
        <f>SUM(dane_medale7[LETNIE])</f>
        <v>81</v>
      </c>
      <c r="P3" s="6">
        <f>SUM(dane_medale7[ZIMOWE])</f>
        <v>3</v>
      </c>
    </row>
    <row r="4" spans="1:16" x14ac:dyDescent="0.35">
      <c r="A4" s="1" t="s">
        <v>14</v>
      </c>
      <c r="B4" s="1" t="s">
        <v>15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4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5" spans="1:16" x14ac:dyDescent="0.35">
      <c r="A5" s="1" t="s">
        <v>16</v>
      </c>
      <c r="B5" s="1" t="s">
        <v>11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5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6" spans="1:16" x14ac:dyDescent="0.35">
      <c r="A6" s="1" t="s">
        <v>17</v>
      </c>
      <c r="B6" s="1" t="s">
        <v>15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6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7" spans="1:16" x14ac:dyDescent="0.35">
      <c r="A7" s="1" t="s">
        <v>18</v>
      </c>
      <c r="B7" s="1" t="s">
        <v>11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7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8" spans="1:16" x14ac:dyDescent="0.35">
      <c r="A8" s="1" t="s">
        <v>19</v>
      </c>
      <c r="B8" s="1" t="s">
        <v>20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8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9" spans="1:16" x14ac:dyDescent="0.35">
      <c r="A9" s="1" t="s">
        <v>21</v>
      </c>
      <c r="B9" s="1" t="s">
        <v>22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9">
        <f>IF(AND(dane_medale7[[#This Row],[Zloty_1]]&gt;dane_medale7[[#This Row],[Zloty]], dane_medale7[[#This Row],[Srebrny_2]]&gt;dane_medale7[[#This Row],[Srebrny]], dane_medale7[[#This Row],[Brazowy_3]]&gt;dane_medale7[[#This Row],[Brazowy]]), 1, 0)</f>
        <v>1</v>
      </c>
    </row>
    <row r="10" spans="1:16" x14ac:dyDescent="0.35">
      <c r="A10" s="1" t="s">
        <v>23</v>
      </c>
      <c r="B10" s="1" t="s">
        <v>11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0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1" spans="1:16" x14ac:dyDescent="0.35">
      <c r="A11" s="1" t="s">
        <v>24</v>
      </c>
      <c r="B11" s="1" t="s">
        <v>25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1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2" spans="1:16" x14ac:dyDescent="0.35">
      <c r="A12" s="1" t="s">
        <v>26</v>
      </c>
      <c r="B12" s="1" t="s">
        <v>11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2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3" spans="1:16" x14ac:dyDescent="0.35">
      <c r="A13" s="1" t="s">
        <v>27</v>
      </c>
      <c r="B13" s="1" t="s">
        <v>25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3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4" spans="1:16" x14ac:dyDescent="0.35">
      <c r="A14" s="1" t="s">
        <v>28</v>
      </c>
      <c r="B14" s="1" t="s">
        <v>22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4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5" spans="1:16" x14ac:dyDescent="0.35">
      <c r="A15" s="1" t="s">
        <v>29</v>
      </c>
      <c r="B15" s="1" t="s">
        <v>25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5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6" spans="1:16" x14ac:dyDescent="0.35">
      <c r="A16" s="1" t="s">
        <v>30</v>
      </c>
      <c r="B16" s="1" t="s">
        <v>22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6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7" spans="1:12" x14ac:dyDescent="0.35">
      <c r="A17" s="1" t="s">
        <v>31</v>
      </c>
      <c r="B17" s="1" t="s">
        <v>11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7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8" spans="1:12" x14ac:dyDescent="0.35">
      <c r="A18" s="1" t="s">
        <v>32</v>
      </c>
      <c r="B18" s="1" t="s">
        <v>15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8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9" spans="1:12" x14ac:dyDescent="0.35">
      <c r="A19" s="1" t="s">
        <v>33</v>
      </c>
      <c r="B19" s="1" t="s">
        <v>22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9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20" spans="1:12" x14ac:dyDescent="0.35">
      <c r="A20" s="1" t="s">
        <v>34</v>
      </c>
      <c r="B20" s="1" t="s">
        <v>13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20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21" spans="1:12" x14ac:dyDescent="0.35">
      <c r="A21" s="1" t="s">
        <v>35</v>
      </c>
      <c r="B21" s="1" t="s">
        <v>15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21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22" spans="1:12" x14ac:dyDescent="0.35">
      <c r="A22" s="1" t="s">
        <v>36</v>
      </c>
      <c r="B22" s="1" t="s">
        <v>11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22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23" spans="1:12" x14ac:dyDescent="0.35">
      <c r="A23" s="1" t="s">
        <v>37</v>
      </c>
      <c r="B23" s="1" t="s">
        <v>22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23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24" spans="1:12" x14ac:dyDescent="0.35">
      <c r="A24" s="1" t="s">
        <v>38</v>
      </c>
      <c r="B24" s="1" t="s">
        <v>22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24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25" spans="1:12" x14ac:dyDescent="0.35">
      <c r="A25" s="1" t="s">
        <v>39</v>
      </c>
      <c r="B25" s="1" t="s">
        <v>22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25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26" spans="1:12" x14ac:dyDescent="0.35">
      <c r="A26" s="1" t="s">
        <v>40</v>
      </c>
      <c r="B26" s="1" t="s">
        <v>22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26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27" spans="1:12" x14ac:dyDescent="0.35">
      <c r="A27" s="1" t="s">
        <v>41</v>
      </c>
      <c r="B27" s="1" t="s">
        <v>22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27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28" spans="1:12" x14ac:dyDescent="0.35">
      <c r="A28" s="1" t="s">
        <v>42</v>
      </c>
      <c r="B28" s="1" t="s">
        <v>22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28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29" spans="1:12" x14ac:dyDescent="0.35">
      <c r="A29" s="1" t="s">
        <v>43</v>
      </c>
      <c r="B29" s="1" t="s">
        <v>25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29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30" spans="1:12" x14ac:dyDescent="0.35">
      <c r="A30" s="1" t="s">
        <v>44</v>
      </c>
      <c r="B30" s="1" t="s">
        <v>13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30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31" spans="1:12" x14ac:dyDescent="0.35">
      <c r="A31" s="1" t="s">
        <v>45</v>
      </c>
      <c r="B31" s="1" t="s">
        <v>13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31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32" spans="1:12" x14ac:dyDescent="0.35">
      <c r="A32" s="1" t="s">
        <v>46</v>
      </c>
      <c r="B32" s="1" t="s">
        <v>15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32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33" spans="1:12" x14ac:dyDescent="0.35">
      <c r="A33" s="1" t="s">
        <v>47</v>
      </c>
      <c r="B33" s="1" t="s">
        <v>13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33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34" spans="1:12" x14ac:dyDescent="0.35">
      <c r="A34" s="1" t="s">
        <v>48</v>
      </c>
      <c r="B34" s="1" t="s">
        <v>22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34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35" spans="1:12" x14ac:dyDescent="0.35">
      <c r="A35" s="1" t="s">
        <v>49</v>
      </c>
      <c r="B35" s="1" t="s">
        <v>13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35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36" spans="1:12" x14ac:dyDescent="0.35">
      <c r="A36" s="1" t="s">
        <v>50</v>
      </c>
      <c r="B36" s="1" t="s">
        <v>11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36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37" spans="1:12" x14ac:dyDescent="0.35">
      <c r="A37" s="1" t="s">
        <v>51</v>
      </c>
      <c r="B37" s="1" t="s">
        <v>22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37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38" spans="1:12" x14ac:dyDescent="0.35">
      <c r="A38" s="1" t="s">
        <v>52</v>
      </c>
      <c r="B38" s="1" t="s">
        <v>22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38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39" spans="1:12" x14ac:dyDescent="0.35">
      <c r="A39" s="1" t="s">
        <v>53</v>
      </c>
      <c r="B39" s="1" t="s">
        <v>13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39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40" spans="1:12" x14ac:dyDescent="0.35">
      <c r="A40" s="1" t="s">
        <v>54</v>
      </c>
      <c r="B40" s="1" t="s">
        <v>13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40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41" spans="1:12" x14ac:dyDescent="0.35">
      <c r="A41" s="1" t="s">
        <v>55</v>
      </c>
      <c r="B41" s="1" t="s">
        <v>22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41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42" spans="1:12" x14ac:dyDescent="0.35">
      <c r="A42" s="1" t="s">
        <v>56</v>
      </c>
      <c r="B42" s="1" t="s">
        <v>11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42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43" spans="1:12" x14ac:dyDescent="0.35">
      <c r="A43" s="1" t="s">
        <v>57</v>
      </c>
      <c r="B43" s="1" t="s">
        <v>15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43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44" spans="1:12" x14ac:dyDescent="0.35">
      <c r="A44" s="1" t="s">
        <v>58</v>
      </c>
      <c r="B44" s="1" t="s">
        <v>25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44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45" spans="1:12" x14ac:dyDescent="0.35">
      <c r="A45" s="1" t="s">
        <v>59</v>
      </c>
      <c r="B45" s="1" t="s">
        <v>22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45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46" spans="1:12" x14ac:dyDescent="0.35">
      <c r="A46" s="1" t="s">
        <v>60</v>
      </c>
      <c r="B46" s="1" t="s">
        <v>22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46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47" spans="1:12" x14ac:dyDescent="0.35">
      <c r="A47" s="1" t="s">
        <v>61</v>
      </c>
      <c r="B47" s="1" t="s">
        <v>11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47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48" spans="1:12" x14ac:dyDescent="0.35">
      <c r="A48" s="1" t="s">
        <v>62</v>
      </c>
      <c r="B48" s="1" t="s">
        <v>11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48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49" spans="1:12" x14ac:dyDescent="0.35">
      <c r="A49" s="1" t="s">
        <v>63</v>
      </c>
      <c r="B49" s="1" t="s">
        <v>11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49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50" spans="1:12" x14ac:dyDescent="0.35">
      <c r="A50" s="1" t="s">
        <v>64</v>
      </c>
      <c r="B50" s="1" t="s">
        <v>11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50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51" spans="1:12" x14ac:dyDescent="0.35">
      <c r="A51" s="1" t="s">
        <v>65</v>
      </c>
      <c r="B51" s="1" t="s">
        <v>11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51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52" spans="1:12" x14ac:dyDescent="0.35">
      <c r="A52" s="1" t="s">
        <v>66</v>
      </c>
      <c r="B52" s="1" t="s">
        <v>22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52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53" spans="1:12" x14ac:dyDescent="0.35">
      <c r="A53" s="1" t="s">
        <v>67</v>
      </c>
      <c r="B53" s="1" t="s">
        <v>22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53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54" spans="1:12" x14ac:dyDescent="0.35">
      <c r="A54" s="1" t="s">
        <v>68</v>
      </c>
      <c r="B54" s="1" t="s">
        <v>11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54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55" spans="1:12" x14ac:dyDescent="0.35">
      <c r="A55" s="1" t="s">
        <v>69</v>
      </c>
      <c r="B55" s="1" t="s">
        <v>25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55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56" spans="1:12" x14ac:dyDescent="0.35">
      <c r="A56" s="1" t="s">
        <v>70</v>
      </c>
      <c r="B56" s="1" t="s">
        <v>11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56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57" spans="1:12" x14ac:dyDescent="0.35">
      <c r="A57" s="1" t="s">
        <v>71</v>
      </c>
      <c r="B57" s="1" t="s">
        <v>22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57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58" spans="1:12" x14ac:dyDescent="0.35">
      <c r="A58" s="1" t="s">
        <v>72</v>
      </c>
      <c r="B58" s="1" t="s">
        <v>13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58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59" spans="1:12" x14ac:dyDescent="0.35">
      <c r="A59" s="1" t="s">
        <v>73</v>
      </c>
      <c r="B59" s="1" t="s">
        <v>25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59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60" spans="1:12" x14ac:dyDescent="0.35">
      <c r="A60" s="1" t="s">
        <v>74</v>
      </c>
      <c r="B60" s="1" t="s">
        <v>11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60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61" spans="1:12" x14ac:dyDescent="0.35">
      <c r="A61" s="1" t="s">
        <v>75</v>
      </c>
      <c r="B61" s="1" t="s">
        <v>11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61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62" spans="1:12" x14ac:dyDescent="0.35">
      <c r="A62" s="1" t="s">
        <v>76</v>
      </c>
      <c r="B62" s="1" t="s">
        <v>13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62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63" spans="1:12" x14ac:dyDescent="0.35">
      <c r="A63" s="1" t="s">
        <v>77</v>
      </c>
      <c r="B63" s="1" t="s">
        <v>11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63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64" spans="1:12" x14ac:dyDescent="0.35">
      <c r="A64" s="1" t="s">
        <v>78</v>
      </c>
      <c r="B64" s="1" t="s">
        <v>15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64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65" spans="1:12" x14ac:dyDescent="0.35">
      <c r="A65" s="1" t="s">
        <v>79</v>
      </c>
      <c r="B65" s="1" t="s">
        <v>11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65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66" spans="1:12" x14ac:dyDescent="0.35">
      <c r="A66" s="1" t="s">
        <v>80</v>
      </c>
      <c r="B66" s="1" t="s">
        <v>11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66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67" spans="1:12" x14ac:dyDescent="0.35">
      <c r="A67" s="1" t="s">
        <v>81</v>
      </c>
      <c r="B67" s="1" t="s">
        <v>25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67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68" spans="1:12" x14ac:dyDescent="0.35">
      <c r="A68" s="1" t="s">
        <v>82</v>
      </c>
      <c r="B68" s="1" t="s">
        <v>25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68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69" spans="1:12" x14ac:dyDescent="0.35">
      <c r="A69" s="1" t="s">
        <v>83</v>
      </c>
      <c r="B69" s="1" t="s">
        <v>11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69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70" spans="1:12" x14ac:dyDescent="0.35">
      <c r="A70" s="1" t="s">
        <v>84</v>
      </c>
      <c r="B70" s="1" t="s">
        <v>11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70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71" spans="1:12" x14ac:dyDescent="0.35">
      <c r="A71" s="1" t="s">
        <v>85</v>
      </c>
      <c r="B71" s="1" t="s">
        <v>22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71">
        <f>IF(AND(dane_medale7[[#This Row],[Zloty_1]]&gt;dane_medale7[[#This Row],[Zloty]], dane_medale7[[#This Row],[Srebrny_2]]&gt;dane_medale7[[#This Row],[Srebrny]], dane_medale7[[#This Row],[Brazowy_3]]&gt;dane_medale7[[#This Row],[Brazowy]]), 1, 0)</f>
        <v>1</v>
      </c>
    </row>
    <row r="72" spans="1:12" x14ac:dyDescent="0.35">
      <c r="A72" s="1" t="s">
        <v>86</v>
      </c>
      <c r="B72" s="1" t="s">
        <v>22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72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73" spans="1:12" x14ac:dyDescent="0.35">
      <c r="A73" s="1" t="s">
        <v>87</v>
      </c>
      <c r="B73" s="1" t="s">
        <v>22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73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74" spans="1:12" x14ac:dyDescent="0.35">
      <c r="A74" s="1" t="s">
        <v>88</v>
      </c>
      <c r="B74" s="1" t="s">
        <v>22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74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75" spans="1:12" x14ac:dyDescent="0.35">
      <c r="A75" s="1" t="s">
        <v>89</v>
      </c>
      <c r="B75" s="1" t="s">
        <v>22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75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76" spans="1:12" x14ac:dyDescent="0.35">
      <c r="A76" s="1" t="s">
        <v>90</v>
      </c>
      <c r="B76" s="1" t="s">
        <v>11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76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77" spans="1:12" x14ac:dyDescent="0.35">
      <c r="A77" s="1" t="s">
        <v>91</v>
      </c>
      <c r="B77" s="1" t="s">
        <v>13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77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78" spans="1:12" x14ac:dyDescent="0.35">
      <c r="A78" s="1" t="s">
        <v>92</v>
      </c>
      <c r="B78" s="1" t="s">
        <v>13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78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79" spans="1:12" x14ac:dyDescent="0.35">
      <c r="A79" s="1" t="s">
        <v>93</v>
      </c>
      <c r="B79" s="1" t="s">
        <v>25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79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80" spans="1:12" x14ac:dyDescent="0.35">
      <c r="A80" s="1" t="s">
        <v>94</v>
      </c>
      <c r="B80" s="1" t="s">
        <v>22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80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81" spans="1:12" x14ac:dyDescent="0.35">
      <c r="A81" s="1" t="s">
        <v>95</v>
      </c>
      <c r="B81" s="1" t="s">
        <v>11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81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82" spans="1:12" x14ac:dyDescent="0.35">
      <c r="A82" s="1" t="s">
        <v>96</v>
      </c>
      <c r="B82" s="1" t="s">
        <v>13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82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83" spans="1:12" x14ac:dyDescent="0.35">
      <c r="A83" s="1" t="s">
        <v>97</v>
      </c>
      <c r="B83" s="1" t="s">
        <v>13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83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84" spans="1:12" x14ac:dyDescent="0.35">
      <c r="A84" s="1" t="s">
        <v>98</v>
      </c>
      <c r="B84" s="1" t="s">
        <v>22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84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85" spans="1:12" x14ac:dyDescent="0.35">
      <c r="A85" s="1" t="s">
        <v>99</v>
      </c>
      <c r="B85" s="1" t="s">
        <v>22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85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86" spans="1:12" x14ac:dyDescent="0.35">
      <c r="A86" s="1" t="s">
        <v>100</v>
      </c>
      <c r="B86" s="1" t="s">
        <v>22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86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87" spans="1:12" x14ac:dyDescent="0.35">
      <c r="A87" s="1" t="s">
        <v>101</v>
      </c>
      <c r="B87" s="1" t="s">
        <v>22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87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88" spans="1:12" x14ac:dyDescent="0.35">
      <c r="A88" s="1" t="s">
        <v>102</v>
      </c>
      <c r="B88" s="1" t="s">
        <v>13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88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89" spans="1:12" x14ac:dyDescent="0.35">
      <c r="A89" s="1" t="s">
        <v>103</v>
      </c>
      <c r="B89" s="1" t="s">
        <v>13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89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90" spans="1:12" x14ac:dyDescent="0.35">
      <c r="A90" s="1" t="s">
        <v>104</v>
      </c>
      <c r="B90" s="1" t="s">
        <v>22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90">
        <f>IF(AND(dane_medale7[[#This Row],[Zloty_1]]&gt;dane_medale7[[#This Row],[Zloty]], dane_medale7[[#This Row],[Srebrny_2]]&gt;dane_medale7[[#This Row],[Srebrny]], dane_medale7[[#This Row],[Brazowy_3]]&gt;dane_medale7[[#This Row],[Brazowy]]), 1, 0)</f>
        <v>1</v>
      </c>
    </row>
    <row r="91" spans="1:12" x14ac:dyDescent="0.35">
      <c r="A91" s="1" t="s">
        <v>105</v>
      </c>
      <c r="B91" s="1" t="s">
        <v>20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91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92" spans="1:12" x14ac:dyDescent="0.35">
      <c r="A92" s="1" t="s">
        <v>106</v>
      </c>
      <c r="B92" s="1" t="s">
        <v>11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92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93" spans="1:12" x14ac:dyDescent="0.35">
      <c r="A93" s="1" t="s">
        <v>107</v>
      </c>
      <c r="B93" s="1" t="s">
        <v>15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93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94" spans="1:12" x14ac:dyDescent="0.35">
      <c r="A94" s="1" t="s">
        <v>108</v>
      </c>
      <c r="B94" s="1" t="s">
        <v>15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94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95" spans="1:12" x14ac:dyDescent="0.35">
      <c r="A95" s="1" t="s">
        <v>109</v>
      </c>
      <c r="B95" s="1" t="s">
        <v>15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95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96" spans="1:12" x14ac:dyDescent="0.35">
      <c r="A96" s="1" t="s">
        <v>110</v>
      </c>
      <c r="B96" s="1" t="s">
        <v>22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96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97" spans="1:12" x14ac:dyDescent="0.35">
      <c r="A97" s="1" t="s">
        <v>111</v>
      </c>
      <c r="B97" s="1" t="s">
        <v>25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97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98" spans="1:12" x14ac:dyDescent="0.35">
      <c r="A98" s="1" t="s">
        <v>112</v>
      </c>
      <c r="B98" s="1" t="s">
        <v>22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98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99" spans="1:12" x14ac:dyDescent="0.35">
      <c r="A99" s="1" t="s">
        <v>113</v>
      </c>
      <c r="B99" s="1" t="s">
        <v>13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99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00" spans="1:12" x14ac:dyDescent="0.35">
      <c r="A100" s="1" t="s">
        <v>114</v>
      </c>
      <c r="B100" s="1" t="s">
        <v>22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00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01" spans="1:12" x14ac:dyDescent="0.35">
      <c r="A101" s="1" t="s">
        <v>115</v>
      </c>
      <c r="B101" s="1" t="s">
        <v>22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01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02" spans="1:12" x14ac:dyDescent="0.35">
      <c r="A102" s="1" t="s">
        <v>116</v>
      </c>
      <c r="B102" s="1" t="s">
        <v>22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02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03" spans="1:12" x14ac:dyDescent="0.35">
      <c r="A103" s="1" t="s">
        <v>117</v>
      </c>
      <c r="B103" s="1" t="s">
        <v>13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03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04" spans="1:12" x14ac:dyDescent="0.35">
      <c r="A104" s="1" t="s">
        <v>118</v>
      </c>
      <c r="B104" s="1" t="s">
        <v>22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04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05" spans="1:12" x14ac:dyDescent="0.35">
      <c r="A105" s="1" t="s">
        <v>119</v>
      </c>
      <c r="B105" s="1" t="s">
        <v>22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05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06" spans="1:12" x14ac:dyDescent="0.35">
      <c r="A106" s="1" t="s">
        <v>120</v>
      </c>
      <c r="B106" s="1" t="s">
        <v>11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06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07" spans="1:12" x14ac:dyDescent="0.35">
      <c r="A107" s="1" t="s">
        <v>121</v>
      </c>
      <c r="B107" s="1" t="s">
        <v>22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07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08" spans="1:12" x14ac:dyDescent="0.35">
      <c r="A108" s="1" t="s">
        <v>122</v>
      </c>
      <c r="B108" s="1" t="s">
        <v>22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08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09" spans="1:12" x14ac:dyDescent="0.35">
      <c r="A109" s="1" t="s">
        <v>123</v>
      </c>
      <c r="B109" s="1" t="s">
        <v>11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09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10" spans="1:12" x14ac:dyDescent="0.35">
      <c r="A110" s="1" t="s">
        <v>124</v>
      </c>
      <c r="B110" s="1" t="s">
        <v>25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10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11" spans="1:12" x14ac:dyDescent="0.35">
      <c r="A111" s="1" t="s">
        <v>125</v>
      </c>
      <c r="B111" s="1" t="s">
        <v>13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11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12" spans="1:12" x14ac:dyDescent="0.35">
      <c r="A112" s="1" t="s">
        <v>126</v>
      </c>
      <c r="B112" s="1" t="s">
        <v>15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12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13" spans="1:12" x14ac:dyDescent="0.35">
      <c r="A113" s="1" t="s">
        <v>127</v>
      </c>
      <c r="B113" s="1" t="s">
        <v>11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13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14" spans="1:12" x14ac:dyDescent="0.35">
      <c r="A114" s="1" t="s">
        <v>128</v>
      </c>
      <c r="B114" s="1" t="s">
        <v>22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14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15" spans="1:12" x14ac:dyDescent="0.35">
      <c r="A115" s="1" t="s">
        <v>129</v>
      </c>
      <c r="B115" s="1" t="s">
        <v>22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15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16" spans="1:12" x14ac:dyDescent="0.35">
      <c r="A116" s="1" t="s">
        <v>130</v>
      </c>
      <c r="B116" s="1" t="s">
        <v>11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16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17" spans="1:12" x14ac:dyDescent="0.35">
      <c r="A117" s="1" t="s">
        <v>131</v>
      </c>
      <c r="B117" s="1" t="s">
        <v>11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17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18" spans="1:12" x14ac:dyDescent="0.35">
      <c r="A118" s="1" t="s">
        <v>132</v>
      </c>
      <c r="B118" s="1" t="s">
        <v>13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18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19" spans="1:12" x14ac:dyDescent="0.35">
      <c r="A119" s="1" t="s">
        <v>133</v>
      </c>
      <c r="B119" s="1" t="s">
        <v>13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19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20" spans="1:12" x14ac:dyDescent="0.35">
      <c r="A120" s="1" t="s">
        <v>134</v>
      </c>
      <c r="B120" s="1" t="s">
        <v>20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20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21" spans="1:12" x14ac:dyDescent="0.35">
      <c r="A121" s="1" t="s">
        <v>135</v>
      </c>
      <c r="B121" s="1" t="s">
        <v>25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21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22" spans="1:12" x14ac:dyDescent="0.35">
      <c r="A122" s="1" t="s">
        <v>136</v>
      </c>
      <c r="B122" s="1" t="s">
        <v>13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22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23" spans="1:12" x14ac:dyDescent="0.35">
      <c r="A123" s="1" t="s">
        <v>137</v>
      </c>
      <c r="B123" s="1" t="s">
        <v>11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23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24" spans="1:12" x14ac:dyDescent="0.35">
      <c r="A124" s="1" t="s">
        <v>138</v>
      </c>
      <c r="B124" s="1" t="s">
        <v>13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24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25" spans="1:12" x14ac:dyDescent="0.35">
      <c r="A125" s="1" t="s">
        <v>139</v>
      </c>
      <c r="B125" s="1" t="s">
        <v>22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25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26" spans="1:12" x14ac:dyDescent="0.35">
      <c r="A126" s="1" t="s">
        <v>140</v>
      </c>
      <c r="B126" s="1" t="s">
        <v>15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26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27" spans="1:12" x14ac:dyDescent="0.35">
      <c r="A127" s="1" t="s">
        <v>141</v>
      </c>
      <c r="B127" s="1" t="s">
        <v>11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27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28" spans="1:12" x14ac:dyDescent="0.35">
      <c r="A128" s="1" t="s">
        <v>142</v>
      </c>
      <c r="B128" s="1" t="s">
        <v>15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28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29" spans="1:12" x14ac:dyDescent="0.35">
      <c r="A129" s="1" t="s">
        <v>143</v>
      </c>
      <c r="B129" s="1" t="s">
        <v>22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29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30" spans="1:12" x14ac:dyDescent="0.35">
      <c r="A130" s="1" t="s">
        <v>144</v>
      </c>
      <c r="B130" s="1" t="s">
        <v>22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30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31" spans="1:12" x14ac:dyDescent="0.35">
      <c r="A131" s="1" t="s">
        <v>145</v>
      </c>
      <c r="B131" s="1" t="s">
        <v>11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31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32" spans="1:12" x14ac:dyDescent="0.35">
      <c r="A132" s="1" t="s">
        <v>146</v>
      </c>
      <c r="B132" s="1" t="s">
        <v>22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32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33" spans="1:12" x14ac:dyDescent="0.35">
      <c r="A133" s="1" t="s">
        <v>147</v>
      </c>
      <c r="B133" s="1" t="s">
        <v>22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33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34" spans="1:12" x14ac:dyDescent="0.35">
      <c r="A134" s="1" t="s">
        <v>148</v>
      </c>
      <c r="B134" s="1" t="s">
        <v>13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34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35" spans="1:12" x14ac:dyDescent="0.35">
      <c r="A135" s="1" t="s">
        <v>149</v>
      </c>
      <c r="B135" s="1" t="s">
        <v>25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35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36" spans="1:12" x14ac:dyDescent="0.35">
      <c r="A136" s="1" t="s">
        <v>150</v>
      </c>
      <c r="B136" s="1" t="s">
        <v>13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36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37" spans="1:12" x14ac:dyDescent="0.35">
      <c r="A137" s="1" t="s">
        <v>151</v>
      </c>
      <c r="B137" s="1" t="s">
        <v>13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37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38" spans="1:12" x14ac:dyDescent="0.35">
      <c r="A138" s="1" t="s">
        <v>152</v>
      </c>
      <c r="B138" s="1" t="s">
        <v>11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>IF(AND(dane_medale7[[#This Row],[Zloty]]&gt;dane_medale7[[#This Row],[Zloty_1]], dane_medale7[[#This Row],[Srebrny]]&gt;dane_medale7[[#This Row],[Srebrny_2]], dane_medale7[[#This Row],[Brazowy]]&gt;dane_medale7[[#This Row],[Brazowy_3]]), 1, 0)</f>
        <v>0</v>
      </c>
      <c r="L138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  <row r="139" spans="1:12" x14ac:dyDescent="0.35">
      <c r="A139" s="1" t="s">
        <v>153</v>
      </c>
      <c r="B139" s="1" t="s">
        <v>22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>
        <f>IF(AND(dane_medale7[[#This Row],[Zloty]]&gt;dane_medale7[[#This Row],[Zloty_1]], dane_medale7[[#This Row],[Srebrny]]&gt;dane_medale7[[#This Row],[Srebrny_2]], dane_medale7[[#This Row],[Brazowy]]&gt;dane_medale7[[#This Row],[Brazowy_3]]), 1, 0)</f>
        <v>1</v>
      </c>
      <c r="L139">
        <f>IF(AND(dane_medale7[[#This Row],[Zloty_1]]&gt;dane_medale7[[#This Row],[Zloty]], dane_medale7[[#This Row],[Srebrny_2]]&gt;dane_medale7[[#This Row],[Srebrny]], dane_medale7[[#This Row],[Brazowy_3]]&gt;dane_medale7[[#This Row],[Brazowy]]), 1, 0)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72B2-5CA7-4D70-9856-BE7DD2024834}">
  <dimension ref="A1:K139"/>
  <sheetViews>
    <sheetView zoomScale="57" zoomScaleNormal="57" workbookViewId="0">
      <selection activeCell="K1" sqref="A1:K1048576"/>
    </sheetView>
  </sheetViews>
  <sheetFormatPr defaultRowHeight="14.5" x14ac:dyDescent="0.35"/>
  <cols>
    <col min="1" max="1" width="34.81640625" customWidth="1"/>
    <col min="2" max="2" width="12.26953125" customWidth="1"/>
    <col min="3" max="3" width="11" hidden="1" customWidth="1"/>
    <col min="4" max="4" width="7.26953125" hidden="1" customWidth="1"/>
    <col min="5" max="5" width="9.54296875" hidden="1" customWidth="1"/>
    <col min="6" max="6" width="10.1796875" hidden="1" customWidth="1"/>
    <col min="7" max="7" width="12.7265625" hidden="1" customWidth="1"/>
    <col min="8" max="8" width="9.26953125" hidden="1" customWidth="1"/>
    <col min="9" max="9" width="11.54296875" hidden="1" customWidth="1"/>
    <col min="10" max="10" width="25.36328125" hidden="1" customWidth="1"/>
    <col min="11" max="12" width="8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164</v>
      </c>
    </row>
    <row r="2" spans="1:11" x14ac:dyDescent="0.35">
      <c r="A2" s="1" t="s">
        <v>76</v>
      </c>
      <c r="B2" s="1" t="s">
        <v>13</v>
      </c>
      <c r="C2">
        <v>13</v>
      </c>
      <c r="D2">
        <v>25</v>
      </c>
      <c r="E2">
        <v>32</v>
      </c>
      <c r="F2">
        <v>29</v>
      </c>
      <c r="G2">
        <v>3</v>
      </c>
      <c r="H2">
        <v>0</v>
      </c>
      <c r="I2">
        <v>0</v>
      </c>
      <c r="J2">
        <v>0</v>
      </c>
      <c r="K2">
        <f>SUM(dane_medale6[[#This Row],[Zloty]:[Brazowy]])+SUM(dane_medale6[[#This Row],[Zloty_1]:[Brazowy_3]])</f>
        <v>86</v>
      </c>
    </row>
    <row r="3" spans="1:11" x14ac:dyDescent="0.35">
      <c r="A3" s="1" t="s">
        <v>113</v>
      </c>
      <c r="B3" s="1" t="s">
        <v>13</v>
      </c>
      <c r="C3">
        <v>18</v>
      </c>
      <c r="D3">
        <v>23</v>
      </c>
      <c r="E3">
        <v>26</v>
      </c>
      <c r="F3">
        <v>27</v>
      </c>
      <c r="G3">
        <v>6</v>
      </c>
      <c r="H3">
        <v>0</v>
      </c>
      <c r="I3">
        <v>0</v>
      </c>
      <c r="J3">
        <v>0</v>
      </c>
      <c r="K3">
        <f>SUM(dane_medale6[[#This Row],[Zloty]:[Brazowy]])+SUM(dane_medale6[[#This Row],[Zloty_1]:[Brazowy_3]])</f>
        <v>76</v>
      </c>
    </row>
    <row r="4" spans="1:11" x14ac:dyDescent="0.35">
      <c r="A4" s="1" t="s">
        <v>49</v>
      </c>
      <c r="B4" s="1" t="s">
        <v>13</v>
      </c>
      <c r="C4">
        <v>12</v>
      </c>
      <c r="D4">
        <v>21</v>
      </c>
      <c r="E4">
        <v>7</v>
      </c>
      <c r="F4">
        <v>17</v>
      </c>
      <c r="G4">
        <v>2</v>
      </c>
      <c r="H4">
        <v>0</v>
      </c>
      <c r="I4">
        <v>0</v>
      </c>
      <c r="J4">
        <v>0</v>
      </c>
      <c r="K4">
        <f>SUM(dane_medale6[[#This Row],[Zloty]:[Brazowy]])+SUM(dane_medale6[[#This Row],[Zloty_1]:[Brazowy_3]])</f>
        <v>45</v>
      </c>
    </row>
    <row r="5" spans="1:11" x14ac:dyDescent="0.35">
      <c r="A5" s="1" t="s">
        <v>45</v>
      </c>
      <c r="B5" s="1" t="s">
        <v>13</v>
      </c>
      <c r="C5">
        <v>21</v>
      </c>
      <c r="D5">
        <v>7</v>
      </c>
      <c r="E5">
        <v>9</v>
      </c>
      <c r="F5">
        <v>10</v>
      </c>
      <c r="G5">
        <v>1</v>
      </c>
      <c r="H5">
        <v>0</v>
      </c>
      <c r="I5">
        <v>0</v>
      </c>
      <c r="J5">
        <v>0</v>
      </c>
      <c r="K5">
        <f>SUM(dane_medale6[[#This Row],[Zloty]:[Brazowy]])+SUM(dane_medale6[[#This Row],[Zloty_1]:[Brazowy_3]])</f>
        <v>26</v>
      </c>
    </row>
    <row r="6" spans="1:11" x14ac:dyDescent="0.35">
      <c r="A6" s="1" t="s">
        <v>103</v>
      </c>
      <c r="B6" s="1" t="s">
        <v>13</v>
      </c>
      <c r="C6">
        <v>15</v>
      </c>
      <c r="D6">
        <v>3</v>
      </c>
      <c r="E6">
        <v>8</v>
      </c>
      <c r="F6">
        <v>12</v>
      </c>
      <c r="G6">
        <v>0</v>
      </c>
      <c r="H6">
        <v>0</v>
      </c>
      <c r="I6">
        <v>0</v>
      </c>
      <c r="J6">
        <v>0</v>
      </c>
      <c r="K6">
        <f>SUM(dane_medale6[[#This Row],[Zloty]:[Brazowy]])+SUM(dane_medale6[[#This Row],[Zloty_1]:[Brazowy_3]])</f>
        <v>23</v>
      </c>
    </row>
    <row r="7" spans="1:11" x14ac:dyDescent="0.35">
      <c r="A7" s="1" t="s">
        <v>91</v>
      </c>
      <c r="B7" s="1" t="s">
        <v>13</v>
      </c>
      <c r="C7">
        <v>13</v>
      </c>
      <c r="D7">
        <v>6</v>
      </c>
      <c r="E7">
        <v>5</v>
      </c>
      <c r="F7">
        <v>11</v>
      </c>
      <c r="G7">
        <v>6</v>
      </c>
      <c r="H7">
        <v>0</v>
      </c>
      <c r="I7">
        <v>0</v>
      </c>
      <c r="J7">
        <v>0</v>
      </c>
      <c r="K7">
        <f>SUM(dane_medale6[[#This Row],[Zloty]:[Brazowy]])+SUM(dane_medale6[[#This Row],[Zloty_1]:[Brazowy_3]])</f>
        <v>22</v>
      </c>
    </row>
    <row r="8" spans="1:11" x14ac:dyDescent="0.35">
      <c r="A8" s="1" t="s">
        <v>12</v>
      </c>
      <c r="B8" s="1" t="s">
        <v>13</v>
      </c>
      <c r="C8">
        <v>12</v>
      </c>
      <c r="D8">
        <v>5</v>
      </c>
      <c r="E8">
        <v>2</v>
      </c>
      <c r="F8">
        <v>8</v>
      </c>
      <c r="G8">
        <v>3</v>
      </c>
      <c r="H8">
        <v>0</v>
      </c>
      <c r="I8">
        <v>0</v>
      </c>
      <c r="J8">
        <v>0</v>
      </c>
      <c r="K8">
        <f>SUM(dane_medale6[[#This Row],[Zloty]:[Brazowy]])+SUM(dane_medale6[[#This Row],[Zloty_1]:[Brazowy_3]])</f>
        <v>15</v>
      </c>
    </row>
    <row r="9" spans="1:11" x14ac:dyDescent="0.35">
      <c r="A9" s="1" t="s">
        <v>136</v>
      </c>
      <c r="B9" s="1" t="s">
        <v>13</v>
      </c>
      <c r="C9">
        <v>13</v>
      </c>
      <c r="D9">
        <v>3</v>
      </c>
      <c r="E9">
        <v>3</v>
      </c>
      <c r="F9">
        <v>4</v>
      </c>
      <c r="G9">
        <v>0</v>
      </c>
      <c r="H9">
        <v>0</v>
      </c>
      <c r="I9">
        <v>0</v>
      </c>
      <c r="J9">
        <v>0</v>
      </c>
      <c r="K9">
        <f>SUM(dane_medale6[[#This Row],[Zloty]:[Brazowy]])+SUM(dane_medale6[[#This Row],[Zloty_1]:[Brazowy_3]])</f>
        <v>10</v>
      </c>
    </row>
    <row r="10" spans="1:11" x14ac:dyDescent="0.35">
      <c r="A10" s="1" t="s">
        <v>151</v>
      </c>
      <c r="B10" s="1" t="s">
        <v>13</v>
      </c>
      <c r="C10">
        <v>12</v>
      </c>
      <c r="D10">
        <v>3</v>
      </c>
      <c r="E10">
        <v>4</v>
      </c>
      <c r="F10">
        <v>1</v>
      </c>
      <c r="G10">
        <v>1</v>
      </c>
      <c r="H10">
        <v>0</v>
      </c>
      <c r="I10">
        <v>0</v>
      </c>
      <c r="J10">
        <v>0</v>
      </c>
      <c r="K10">
        <f>SUM(dane_medale6[[#This Row],[Zloty]:[Brazowy]])+SUM(dane_medale6[[#This Row],[Zloty_1]:[Brazowy_3]])</f>
        <v>8</v>
      </c>
    </row>
    <row r="11" spans="1:11" x14ac:dyDescent="0.35">
      <c r="A11" s="1" t="s">
        <v>138</v>
      </c>
      <c r="B11" s="1" t="s">
        <v>13</v>
      </c>
      <c r="C11">
        <v>14</v>
      </c>
      <c r="D11">
        <v>2</v>
      </c>
      <c r="E11">
        <v>3</v>
      </c>
      <c r="F11">
        <v>2</v>
      </c>
      <c r="G11">
        <v>0</v>
      </c>
      <c r="H11">
        <v>0</v>
      </c>
      <c r="I11">
        <v>0</v>
      </c>
      <c r="J11">
        <v>0</v>
      </c>
      <c r="K11">
        <f>SUM(dane_medale6[[#This Row],[Zloty]:[Brazowy]])+SUM(dane_medale6[[#This Row],[Zloty_1]:[Brazowy_3]])</f>
        <v>7</v>
      </c>
    </row>
    <row r="12" spans="1:11" x14ac:dyDescent="0.35">
      <c r="A12" s="1" t="s">
        <v>72</v>
      </c>
      <c r="B12" s="1" t="s">
        <v>13</v>
      </c>
      <c r="C12">
        <v>13</v>
      </c>
      <c r="D12">
        <v>3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f>SUM(dane_medale6[[#This Row],[Zloty]:[Brazowy]])+SUM(dane_medale6[[#This Row],[Zloty_1]:[Brazowy_3]])</f>
        <v>5</v>
      </c>
    </row>
    <row r="13" spans="1:11" x14ac:dyDescent="0.35">
      <c r="A13" s="1" t="s">
        <v>54</v>
      </c>
      <c r="B13" s="1" t="s">
        <v>13</v>
      </c>
      <c r="C13">
        <v>13</v>
      </c>
      <c r="D13">
        <v>0</v>
      </c>
      <c r="E13">
        <v>1</v>
      </c>
      <c r="F13">
        <v>3</v>
      </c>
      <c r="G13">
        <v>1</v>
      </c>
      <c r="H13">
        <v>0</v>
      </c>
      <c r="I13">
        <v>0</v>
      </c>
      <c r="J13">
        <v>0</v>
      </c>
      <c r="K13">
        <f>SUM(dane_medale6[[#This Row],[Zloty]:[Brazowy]])+SUM(dane_medale6[[#This Row],[Zloty_1]:[Brazowy_3]])</f>
        <v>4</v>
      </c>
    </row>
    <row r="14" spans="1:11" x14ac:dyDescent="0.35">
      <c r="A14" s="1" t="s">
        <v>97</v>
      </c>
      <c r="B14" s="1" t="s">
        <v>13</v>
      </c>
      <c r="C14">
        <v>6</v>
      </c>
      <c r="D14">
        <v>0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f>SUM(dane_medale6[[#This Row],[Zloty]:[Brazowy]])+SUM(dane_medale6[[#This Row],[Zloty_1]:[Brazowy_3]])</f>
        <v>4</v>
      </c>
    </row>
    <row r="15" spans="1:11" x14ac:dyDescent="0.35">
      <c r="A15" s="1" t="s">
        <v>96</v>
      </c>
      <c r="B15" s="1" t="s">
        <v>13</v>
      </c>
      <c r="C15">
        <v>9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f>SUM(dane_medale6[[#This Row],[Zloty]:[Brazowy]])+SUM(dane_medale6[[#This Row],[Zloty_1]:[Brazowy_3]])</f>
        <v>2</v>
      </c>
    </row>
    <row r="16" spans="1:11" x14ac:dyDescent="0.35">
      <c r="A16" s="1" t="s">
        <v>132</v>
      </c>
      <c r="B16" s="1" t="s">
        <v>13</v>
      </c>
      <c r="C16">
        <v>12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f>SUM(dane_medale6[[#This Row],[Zloty]:[Brazowy]])+SUM(dane_medale6[[#This Row],[Zloty_1]:[Brazowy_3]])</f>
        <v>2</v>
      </c>
    </row>
    <row r="17" spans="1:11" x14ac:dyDescent="0.35">
      <c r="A17" s="1" t="s">
        <v>150</v>
      </c>
      <c r="B17" s="1" t="s">
        <v>13</v>
      </c>
      <c r="C17">
        <v>12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f>SUM(dane_medale6[[#This Row],[Zloty]:[Brazowy]])+SUM(dane_medale6[[#This Row],[Zloty_1]:[Brazowy_3]])</f>
        <v>2</v>
      </c>
    </row>
    <row r="18" spans="1:11" x14ac:dyDescent="0.35">
      <c r="A18" s="1" t="s">
        <v>34</v>
      </c>
      <c r="B18" s="1" t="s">
        <v>13</v>
      </c>
      <c r="C18">
        <v>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>SUM(dane_medale6[[#This Row],[Zloty]:[Brazowy]])+SUM(dane_medale6[[#This Row],[Zloty_1]:[Brazowy_3]])</f>
        <v>1</v>
      </c>
    </row>
    <row r="19" spans="1:11" x14ac:dyDescent="0.35">
      <c r="A19" s="1" t="s">
        <v>44</v>
      </c>
      <c r="B19" s="1" t="s">
        <v>13</v>
      </c>
      <c r="C19">
        <v>7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f>SUM(dane_medale6[[#This Row],[Zloty]:[Brazowy]])+SUM(dane_medale6[[#This Row],[Zloty_1]:[Brazowy_3]])</f>
        <v>1</v>
      </c>
    </row>
    <row r="20" spans="1:11" x14ac:dyDescent="0.35">
      <c r="A20" s="1" t="s">
        <v>47</v>
      </c>
      <c r="B20" s="1" t="s">
        <v>13</v>
      </c>
      <c r="C20">
        <v>4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f>SUM(dane_medale6[[#This Row],[Zloty]:[Brazowy]])+SUM(dane_medale6[[#This Row],[Zloty_1]:[Brazowy_3]])</f>
        <v>1</v>
      </c>
    </row>
    <row r="21" spans="1:11" x14ac:dyDescent="0.35">
      <c r="A21" s="1" t="s">
        <v>53</v>
      </c>
      <c r="B21" s="1" t="s">
        <v>13</v>
      </c>
      <c r="C21">
        <v>9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f>SUM(dane_medale6[[#This Row],[Zloty]:[Brazowy]])+SUM(dane_medale6[[#This Row],[Zloty_1]:[Brazowy_3]])</f>
        <v>1</v>
      </c>
    </row>
    <row r="22" spans="1:11" x14ac:dyDescent="0.35">
      <c r="A22" s="1" t="s">
        <v>92</v>
      </c>
      <c r="B22" s="1" t="s">
        <v>13</v>
      </c>
      <c r="C22">
        <v>8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f>SUM(dane_medale6[[#This Row],[Zloty]:[Brazowy]])+SUM(dane_medale6[[#This Row],[Zloty_1]:[Brazowy_3]])</f>
        <v>1</v>
      </c>
    </row>
    <row r="23" spans="1:11" x14ac:dyDescent="0.35">
      <c r="A23" s="1" t="s">
        <v>102</v>
      </c>
      <c r="B23" s="1" t="s">
        <v>13</v>
      </c>
      <c r="C23">
        <v>11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f>SUM(dane_medale6[[#This Row],[Zloty]:[Brazowy]])+SUM(dane_medale6[[#This Row],[Zloty_1]:[Brazowy_3]])</f>
        <v>1</v>
      </c>
    </row>
    <row r="24" spans="1:11" x14ac:dyDescent="0.35">
      <c r="A24" s="1" t="s">
        <v>117</v>
      </c>
      <c r="B24" s="1" t="s">
        <v>13</v>
      </c>
      <c r="C24">
        <v>13</v>
      </c>
      <c r="D24">
        <v>0</v>
      </c>
      <c r="E24">
        <v>1</v>
      </c>
      <c r="F24">
        <v>0</v>
      </c>
      <c r="G24">
        <v>5</v>
      </c>
      <c r="H24">
        <v>0</v>
      </c>
      <c r="I24">
        <v>0</v>
      </c>
      <c r="J24">
        <v>0</v>
      </c>
      <c r="K24">
        <f>SUM(dane_medale6[[#This Row],[Zloty]:[Brazowy]])+SUM(dane_medale6[[#This Row],[Zloty_1]:[Brazowy_3]])</f>
        <v>1</v>
      </c>
    </row>
    <row r="25" spans="1:11" x14ac:dyDescent="0.35">
      <c r="A25" s="1" t="s">
        <v>125</v>
      </c>
      <c r="B25" s="1" t="s">
        <v>13</v>
      </c>
      <c r="C25">
        <v>11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f>SUM(dane_medale6[[#This Row],[Zloty]:[Brazowy]])+SUM(dane_medale6[[#This Row],[Zloty_1]:[Brazowy_3]])</f>
        <v>1</v>
      </c>
    </row>
    <row r="26" spans="1:11" x14ac:dyDescent="0.35">
      <c r="A26" s="1" t="s">
        <v>133</v>
      </c>
      <c r="B26" s="1" t="s">
        <v>13</v>
      </c>
      <c r="C26">
        <v>9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f>SUM(dane_medale6[[#This Row],[Zloty]:[Brazowy]])+SUM(dane_medale6[[#This Row],[Zloty_1]:[Brazowy_3]])</f>
        <v>1</v>
      </c>
    </row>
    <row r="27" spans="1:11" x14ac:dyDescent="0.35">
      <c r="A27" s="1" t="s">
        <v>148</v>
      </c>
      <c r="B27" s="1" t="s">
        <v>13</v>
      </c>
      <c r="C27">
        <v>12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f>SUM(dane_medale6[[#This Row],[Zloty]:[Brazowy]])+SUM(dane_medale6[[#This Row],[Zloty_1]:[Brazowy_3]])</f>
        <v>1</v>
      </c>
    </row>
    <row r="28" spans="1:11" x14ac:dyDescent="0.35">
      <c r="A28" s="1" t="s">
        <v>32</v>
      </c>
      <c r="B28" s="1" t="s">
        <v>15</v>
      </c>
      <c r="C28">
        <v>21</v>
      </c>
      <c r="D28">
        <v>23</v>
      </c>
      <c r="E28">
        <v>30</v>
      </c>
      <c r="F28">
        <v>55</v>
      </c>
      <c r="G28">
        <v>7</v>
      </c>
      <c r="H28">
        <v>0</v>
      </c>
      <c r="I28">
        <v>0</v>
      </c>
      <c r="J28">
        <v>0</v>
      </c>
      <c r="K28">
        <f>SUM(dane_medale6[[#This Row],[Zloty]:[Brazowy]])+SUM(dane_medale6[[#This Row],[Zloty_1]:[Brazowy_3]])</f>
        <v>108</v>
      </c>
    </row>
    <row r="29" spans="1:11" x14ac:dyDescent="0.35">
      <c r="A29" s="1" t="s">
        <v>17</v>
      </c>
      <c r="B29" s="1" t="s">
        <v>15</v>
      </c>
      <c r="C29">
        <v>23</v>
      </c>
      <c r="D29">
        <v>18</v>
      </c>
      <c r="E29">
        <v>24</v>
      </c>
      <c r="F29">
        <v>28</v>
      </c>
      <c r="G29">
        <v>18</v>
      </c>
      <c r="H29">
        <v>0</v>
      </c>
      <c r="I29">
        <v>0</v>
      </c>
      <c r="J29">
        <v>0</v>
      </c>
      <c r="K29">
        <f>SUM(dane_medale6[[#This Row],[Zloty]:[Brazowy]])+SUM(dane_medale6[[#This Row],[Zloty_1]:[Brazowy_3]])</f>
        <v>70</v>
      </c>
    </row>
    <row r="30" spans="1:11" x14ac:dyDescent="0.35">
      <c r="A30" s="1" t="s">
        <v>78</v>
      </c>
      <c r="B30" s="1" t="s">
        <v>15</v>
      </c>
      <c r="C30">
        <v>18</v>
      </c>
      <c r="D30">
        <v>2</v>
      </c>
      <c r="E30">
        <v>6</v>
      </c>
      <c r="F30">
        <v>11</v>
      </c>
      <c r="G30">
        <v>1</v>
      </c>
      <c r="H30">
        <v>0</v>
      </c>
      <c r="I30">
        <v>0</v>
      </c>
      <c r="J30">
        <v>0</v>
      </c>
      <c r="K30">
        <f>SUM(dane_medale6[[#This Row],[Zloty]:[Brazowy]])+SUM(dane_medale6[[#This Row],[Zloty_1]:[Brazowy_3]])</f>
        <v>19</v>
      </c>
    </row>
    <row r="31" spans="1:11" x14ac:dyDescent="0.35">
      <c r="A31" s="1" t="s">
        <v>35</v>
      </c>
      <c r="B31" s="1" t="s">
        <v>15</v>
      </c>
      <c r="C31">
        <v>22</v>
      </c>
      <c r="D31">
        <v>2</v>
      </c>
      <c r="E31">
        <v>7</v>
      </c>
      <c r="F31">
        <v>4</v>
      </c>
      <c r="G31">
        <v>16</v>
      </c>
      <c r="H31">
        <v>0</v>
      </c>
      <c r="I31">
        <v>0</v>
      </c>
      <c r="J31">
        <v>0</v>
      </c>
      <c r="K31">
        <f>SUM(dane_medale6[[#This Row],[Zloty]:[Brazowy]])+SUM(dane_medale6[[#This Row],[Zloty_1]:[Brazowy_3]])</f>
        <v>13</v>
      </c>
    </row>
    <row r="32" spans="1:11" x14ac:dyDescent="0.35">
      <c r="A32" s="1" t="s">
        <v>142</v>
      </c>
      <c r="B32" s="1" t="s">
        <v>15</v>
      </c>
      <c r="C32">
        <v>17</v>
      </c>
      <c r="D32">
        <v>2</v>
      </c>
      <c r="E32">
        <v>2</v>
      </c>
      <c r="F32">
        <v>8</v>
      </c>
      <c r="G32">
        <v>4</v>
      </c>
      <c r="H32">
        <v>0</v>
      </c>
      <c r="I32">
        <v>0</v>
      </c>
      <c r="J32">
        <v>0</v>
      </c>
      <c r="K32">
        <f>SUM(dane_medale6[[#This Row],[Zloty]:[Brazowy]])+SUM(dane_medale6[[#This Row],[Zloty_1]:[Brazowy_3]])</f>
        <v>12</v>
      </c>
    </row>
    <row r="33" spans="1:11" x14ac:dyDescent="0.35">
      <c r="A33" s="1" t="s">
        <v>140</v>
      </c>
      <c r="B33" s="1" t="s">
        <v>15</v>
      </c>
      <c r="C33">
        <v>20</v>
      </c>
      <c r="D33">
        <v>2</v>
      </c>
      <c r="E33">
        <v>2</v>
      </c>
      <c r="F33">
        <v>6</v>
      </c>
      <c r="G33">
        <v>1</v>
      </c>
      <c r="H33">
        <v>0</v>
      </c>
      <c r="I33">
        <v>0</v>
      </c>
      <c r="J33">
        <v>0</v>
      </c>
      <c r="K33">
        <f>SUM(dane_medale6[[#This Row],[Zloty]:[Brazowy]])+SUM(dane_medale6[[#This Row],[Zloty_1]:[Brazowy_3]])</f>
        <v>10</v>
      </c>
    </row>
    <row r="34" spans="1:11" x14ac:dyDescent="0.35">
      <c r="A34" s="1" t="s">
        <v>109</v>
      </c>
      <c r="B34" s="1" t="s">
        <v>15</v>
      </c>
      <c r="C34">
        <v>17</v>
      </c>
      <c r="D34">
        <v>1</v>
      </c>
      <c r="E34">
        <v>3</v>
      </c>
      <c r="F34">
        <v>0</v>
      </c>
      <c r="G34">
        <v>2</v>
      </c>
      <c r="H34">
        <v>0</v>
      </c>
      <c r="I34">
        <v>0</v>
      </c>
      <c r="J34">
        <v>0</v>
      </c>
      <c r="K34">
        <f>SUM(dane_medale6[[#This Row],[Zloty]:[Brazowy]])+SUM(dane_medale6[[#This Row],[Zloty_1]:[Brazowy_3]])</f>
        <v>4</v>
      </c>
    </row>
    <row r="35" spans="1:11" x14ac:dyDescent="0.35">
      <c r="A35" s="1" t="s">
        <v>107</v>
      </c>
      <c r="B35" s="1" t="s">
        <v>15</v>
      </c>
      <c r="C35">
        <v>16</v>
      </c>
      <c r="D35">
        <v>1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f>SUM(dane_medale6[[#This Row],[Zloty]:[Brazowy]])+SUM(dane_medale6[[#This Row],[Zloty_1]:[Brazowy_3]])</f>
        <v>3</v>
      </c>
    </row>
    <row r="36" spans="1:11" x14ac:dyDescent="0.35">
      <c r="A36" s="1" t="s">
        <v>46</v>
      </c>
      <c r="B36" s="1" t="s">
        <v>15</v>
      </c>
      <c r="C36">
        <v>13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f>SUM(dane_medale6[[#This Row],[Zloty]:[Brazowy]])+SUM(dane_medale6[[#This Row],[Zloty_1]:[Brazowy_3]])</f>
        <v>2</v>
      </c>
    </row>
    <row r="37" spans="1:11" x14ac:dyDescent="0.35">
      <c r="A37" s="1" t="s">
        <v>126</v>
      </c>
      <c r="B37" s="1" t="s">
        <v>15</v>
      </c>
      <c r="C37">
        <v>11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f>SUM(dane_medale6[[#This Row],[Zloty]:[Brazowy]])+SUM(dane_medale6[[#This Row],[Zloty_1]:[Brazowy_3]])</f>
        <v>2</v>
      </c>
    </row>
    <row r="38" spans="1:11" x14ac:dyDescent="0.35">
      <c r="A38" s="1" t="s">
        <v>14</v>
      </c>
      <c r="B38" s="1" t="s">
        <v>15</v>
      </c>
      <c r="C38">
        <v>13</v>
      </c>
      <c r="D38">
        <v>0</v>
      </c>
      <c r="E38">
        <v>1</v>
      </c>
      <c r="F38">
        <v>0</v>
      </c>
      <c r="G38">
        <v>2</v>
      </c>
      <c r="H38">
        <v>0</v>
      </c>
      <c r="I38">
        <v>0</v>
      </c>
      <c r="J38">
        <v>0</v>
      </c>
      <c r="K38">
        <f>SUM(dane_medale6[[#This Row],[Zloty]:[Brazowy]])+SUM(dane_medale6[[#This Row],[Zloty_1]:[Brazowy_3]])</f>
        <v>1</v>
      </c>
    </row>
    <row r="39" spans="1:11" x14ac:dyDescent="0.35">
      <c r="A39" s="1" t="s">
        <v>57</v>
      </c>
      <c r="B39" s="1" t="s">
        <v>15</v>
      </c>
      <c r="C39">
        <v>16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f>SUM(dane_medale6[[#This Row],[Zloty]:[Brazowy]])+SUM(dane_medale6[[#This Row],[Zloty_1]:[Brazowy_3]])</f>
        <v>1</v>
      </c>
    </row>
    <row r="40" spans="1:11" x14ac:dyDescent="0.35">
      <c r="A40" s="1" t="s">
        <v>108</v>
      </c>
      <c r="B40" s="1" t="s">
        <v>15</v>
      </c>
      <c r="C40">
        <v>11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f>SUM(dane_medale6[[#This Row],[Zloty]:[Brazowy]])+SUM(dane_medale6[[#This Row],[Zloty_1]:[Brazowy_3]])</f>
        <v>1</v>
      </c>
    </row>
    <row r="41" spans="1:11" x14ac:dyDescent="0.35">
      <c r="A41" s="1" t="s">
        <v>124</v>
      </c>
      <c r="B41" s="1" t="s">
        <v>25</v>
      </c>
      <c r="C41">
        <v>26</v>
      </c>
      <c r="D41">
        <v>976</v>
      </c>
      <c r="E41">
        <v>758</v>
      </c>
      <c r="F41">
        <v>666</v>
      </c>
      <c r="G41">
        <v>22</v>
      </c>
      <c r="H41">
        <v>96</v>
      </c>
      <c r="I41">
        <v>102</v>
      </c>
      <c r="J41">
        <v>83</v>
      </c>
      <c r="K41">
        <f>SUM(dane_medale6[[#This Row],[Zloty]:[Brazowy]])+SUM(dane_medale6[[#This Row],[Zloty_1]:[Brazowy_3]])</f>
        <v>2681</v>
      </c>
    </row>
    <row r="42" spans="1:11" x14ac:dyDescent="0.35">
      <c r="A42" s="1" t="s">
        <v>73</v>
      </c>
      <c r="B42" s="1" t="s">
        <v>25</v>
      </c>
      <c r="C42">
        <v>25</v>
      </c>
      <c r="D42">
        <v>59</v>
      </c>
      <c r="E42">
        <v>99</v>
      </c>
      <c r="F42">
        <v>120</v>
      </c>
      <c r="G42">
        <v>22</v>
      </c>
      <c r="H42">
        <v>62</v>
      </c>
      <c r="I42">
        <v>55</v>
      </c>
      <c r="J42">
        <v>53</v>
      </c>
      <c r="K42">
        <f>SUM(dane_medale6[[#This Row],[Zloty]:[Brazowy]])+SUM(dane_medale6[[#This Row],[Zloty_1]:[Brazowy_3]])</f>
        <v>448</v>
      </c>
    </row>
    <row r="43" spans="1:11" x14ac:dyDescent="0.35">
      <c r="A43" s="1" t="s">
        <v>82</v>
      </c>
      <c r="B43" s="1" t="s">
        <v>25</v>
      </c>
      <c r="C43">
        <v>19</v>
      </c>
      <c r="D43">
        <v>72</v>
      </c>
      <c r="E43">
        <v>67</v>
      </c>
      <c r="F43">
        <v>69</v>
      </c>
      <c r="G43">
        <v>0</v>
      </c>
      <c r="H43">
        <v>0</v>
      </c>
      <c r="I43">
        <v>0</v>
      </c>
      <c r="J43">
        <v>0</v>
      </c>
      <c r="K43">
        <f>SUM(dane_medale6[[#This Row],[Zloty]:[Brazowy]])+SUM(dane_medale6[[#This Row],[Zloty_1]:[Brazowy_3]])</f>
        <v>208</v>
      </c>
    </row>
    <row r="44" spans="1:11" x14ac:dyDescent="0.35">
      <c r="A44" s="1" t="s">
        <v>69</v>
      </c>
      <c r="B44" s="1" t="s">
        <v>25</v>
      </c>
      <c r="C44">
        <v>16</v>
      </c>
      <c r="D44">
        <v>17</v>
      </c>
      <c r="E44">
        <v>30</v>
      </c>
      <c r="F44">
        <v>20</v>
      </c>
      <c r="G44">
        <v>7</v>
      </c>
      <c r="H44">
        <v>0</v>
      </c>
      <c r="I44">
        <v>0</v>
      </c>
      <c r="J44">
        <v>0</v>
      </c>
      <c r="K44">
        <f>SUM(dane_medale6[[#This Row],[Zloty]:[Brazowy]])+SUM(dane_medale6[[#This Row],[Zloty_1]:[Brazowy_3]])</f>
        <v>67</v>
      </c>
    </row>
    <row r="45" spans="1:11" x14ac:dyDescent="0.35">
      <c r="A45" s="1" t="s">
        <v>93</v>
      </c>
      <c r="B45" s="1" t="s">
        <v>25</v>
      </c>
      <c r="C45">
        <v>22</v>
      </c>
      <c r="D45">
        <v>13</v>
      </c>
      <c r="E45">
        <v>21</v>
      </c>
      <c r="F45">
        <v>28</v>
      </c>
      <c r="G45">
        <v>8</v>
      </c>
      <c r="H45">
        <v>0</v>
      </c>
      <c r="I45">
        <v>0</v>
      </c>
      <c r="J45">
        <v>0</v>
      </c>
      <c r="K45">
        <f>SUM(dane_medale6[[#This Row],[Zloty]:[Brazowy]])+SUM(dane_medale6[[#This Row],[Zloty_1]:[Brazowy_3]])</f>
        <v>62</v>
      </c>
    </row>
    <row r="46" spans="1:11" x14ac:dyDescent="0.35">
      <c r="A46" s="1" t="s">
        <v>135</v>
      </c>
      <c r="B46" s="1" t="s">
        <v>25</v>
      </c>
      <c r="C46">
        <v>16</v>
      </c>
      <c r="D46">
        <v>2</v>
      </c>
      <c r="E46">
        <v>5</v>
      </c>
      <c r="F46">
        <v>11</v>
      </c>
      <c r="G46">
        <v>3</v>
      </c>
      <c r="H46">
        <v>0</v>
      </c>
      <c r="I46">
        <v>0</v>
      </c>
      <c r="J46">
        <v>0</v>
      </c>
      <c r="K46">
        <f>SUM(dane_medale6[[#This Row],[Zloty]:[Brazowy]])+SUM(dane_medale6[[#This Row],[Zloty_1]:[Brazowy_3]])</f>
        <v>18</v>
      </c>
    </row>
    <row r="47" spans="1:11" x14ac:dyDescent="0.35">
      <c r="A47" s="1" t="s">
        <v>24</v>
      </c>
      <c r="B47" s="1" t="s">
        <v>25</v>
      </c>
      <c r="C47">
        <v>15</v>
      </c>
      <c r="D47">
        <v>5</v>
      </c>
      <c r="E47">
        <v>2</v>
      </c>
      <c r="F47">
        <v>5</v>
      </c>
      <c r="G47">
        <v>0</v>
      </c>
      <c r="H47">
        <v>0</v>
      </c>
      <c r="I47">
        <v>0</v>
      </c>
      <c r="J47">
        <v>0</v>
      </c>
      <c r="K47">
        <f>SUM(dane_medale6[[#This Row],[Zloty]:[Brazowy]])+SUM(dane_medale6[[#This Row],[Zloty_1]:[Brazowy_3]])</f>
        <v>12</v>
      </c>
    </row>
    <row r="48" spans="1:11" x14ac:dyDescent="0.35">
      <c r="A48" s="1" t="s">
        <v>111</v>
      </c>
      <c r="B48" s="1" t="s">
        <v>25</v>
      </c>
      <c r="C48">
        <v>17</v>
      </c>
      <c r="D48">
        <v>0</v>
      </c>
      <c r="E48">
        <v>2</v>
      </c>
      <c r="F48">
        <v>6</v>
      </c>
      <c r="G48">
        <v>6</v>
      </c>
      <c r="H48">
        <v>0</v>
      </c>
      <c r="I48">
        <v>0</v>
      </c>
      <c r="J48">
        <v>0</v>
      </c>
      <c r="K48">
        <f>SUM(dane_medale6[[#This Row],[Zloty]:[Brazowy]])+SUM(dane_medale6[[#This Row],[Zloty_1]:[Brazowy_3]])</f>
        <v>8</v>
      </c>
    </row>
    <row r="49" spans="1:11" x14ac:dyDescent="0.35">
      <c r="A49" s="1" t="s">
        <v>43</v>
      </c>
      <c r="B49" s="1" t="s">
        <v>25</v>
      </c>
      <c r="C49">
        <v>13</v>
      </c>
      <c r="D49">
        <v>3</v>
      </c>
      <c r="E49">
        <v>2</v>
      </c>
      <c r="F49">
        <v>1</v>
      </c>
      <c r="G49">
        <v>0</v>
      </c>
      <c r="H49">
        <v>0</v>
      </c>
      <c r="I49">
        <v>0</v>
      </c>
      <c r="J49">
        <v>0</v>
      </c>
      <c r="K49">
        <f>SUM(dane_medale6[[#This Row],[Zloty]:[Brazowy]])+SUM(dane_medale6[[#This Row],[Zloty_1]:[Brazowy_3]])</f>
        <v>6</v>
      </c>
    </row>
    <row r="50" spans="1:11" x14ac:dyDescent="0.35">
      <c r="A50" s="1" t="s">
        <v>81</v>
      </c>
      <c r="B50" s="1" t="s">
        <v>25</v>
      </c>
      <c r="C50">
        <v>14</v>
      </c>
      <c r="D50">
        <v>1</v>
      </c>
      <c r="E50">
        <v>1</v>
      </c>
      <c r="F50">
        <v>2</v>
      </c>
      <c r="G50">
        <v>6</v>
      </c>
      <c r="H50">
        <v>0</v>
      </c>
      <c r="I50">
        <v>0</v>
      </c>
      <c r="J50">
        <v>0</v>
      </c>
      <c r="K50">
        <f>SUM(dane_medale6[[#This Row],[Zloty]:[Brazowy]])+SUM(dane_medale6[[#This Row],[Zloty_1]:[Brazowy_3]])</f>
        <v>4</v>
      </c>
    </row>
    <row r="51" spans="1:11" x14ac:dyDescent="0.35">
      <c r="A51" s="1" t="s">
        <v>58</v>
      </c>
      <c r="B51" s="1" t="s">
        <v>25</v>
      </c>
      <c r="C51">
        <v>14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f>SUM(dane_medale6[[#This Row],[Zloty]:[Brazowy]])+SUM(dane_medale6[[#This Row],[Zloty_1]:[Brazowy_3]])</f>
        <v>2</v>
      </c>
    </row>
    <row r="52" spans="1:11" x14ac:dyDescent="0.35">
      <c r="A52" s="1" t="s">
        <v>27</v>
      </c>
      <c r="B52" s="1" t="s">
        <v>25</v>
      </c>
      <c r="C52">
        <v>11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f>SUM(dane_medale6[[#This Row],[Zloty]:[Brazowy]])+SUM(dane_medale6[[#This Row],[Zloty_1]:[Brazowy_3]])</f>
        <v>1</v>
      </c>
    </row>
    <row r="53" spans="1:11" x14ac:dyDescent="0.35">
      <c r="A53" s="1" t="s">
        <v>29</v>
      </c>
      <c r="B53" s="1" t="s">
        <v>25</v>
      </c>
      <c r="C53">
        <v>17</v>
      </c>
      <c r="D53">
        <v>0</v>
      </c>
      <c r="E53">
        <v>0</v>
      </c>
      <c r="F53">
        <v>1</v>
      </c>
      <c r="G53">
        <v>7</v>
      </c>
      <c r="H53">
        <v>0</v>
      </c>
      <c r="I53">
        <v>0</v>
      </c>
      <c r="J53">
        <v>0</v>
      </c>
      <c r="K53">
        <f>SUM(dane_medale6[[#This Row],[Zloty]:[Brazowy]])+SUM(dane_medale6[[#This Row],[Zloty_1]:[Brazowy_3]])</f>
        <v>1</v>
      </c>
    </row>
    <row r="54" spans="1:11" x14ac:dyDescent="0.35">
      <c r="A54" s="1" t="s">
        <v>149</v>
      </c>
      <c r="B54" s="1" t="s">
        <v>25</v>
      </c>
      <c r="C54">
        <v>11</v>
      </c>
      <c r="D54">
        <v>0</v>
      </c>
      <c r="E54">
        <v>1</v>
      </c>
      <c r="F54">
        <v>0</v>
      </c>
      <c r="G54">
        <v>7</v>
      </c>
      <c r="H54">
        <v>0</v>
      </c>
      <c r="I54">
        <v>0</v>
      </c>
      <c r="J54">
        <v>0</v>
      </c>
      <c r="K54">
        <f>SUM(dane_medale6[[#This Row],[Zloty]:[Brazowy]])+SUM(dane_medale6[[#This Row],[Zloty_1]:[Brazowy_3]])</f>
        <v>1</v>
      </c>
    </row>
    <row r="55" spans="1:11" x14ac:dyDescent="0.35">
      <c r="A55" s="1" t="s">
        <v>19</v>
      </c>
      <c r="B55" s="1" t="s">
        <v>20</v>
      </c>
      <c r="C55">
        <v>25</v>
      </c>
      <c r="D55">
        <v>138</v>
      </c>
      <c r="E55">
        <v>153</v>
      </c>
      <c r="F55">
        <v>177</v>
      </c>
      <c r="G55">
        <v>18</v>
      </c>
      <c r="H55">
        <v>5</v>
      </c>
      <c r="I55">
        <v>3</v>
      </c>
      <c r="J55">
        <v>4</v>
      </c>
      <c r="K55">
        <f>SUM(dane_medale6[[#This Row],[Zloty]:[Brazowy]])+SUM(dane_medale6[[#This Row],[Zloty_1]:[Brazowy_3]])</f>
        <v>480</v>
      </c>
    </row>
    <row r="56" spans="1:11" x14ac:dyDescent="0.35">
      <c r="A56" s="1" t="s">
        <v>105</v>
      </c>
      <c r="B56" s="1" t="s">
        <v>20</v>
      </c>
      <c r="C56">
        <v>22</v>
      </c>
      <c r="D56">
        <v>42</v>
      </c>
      <c r="E56">
        <v>18</v>
      </c>
      <c r="F56">
        <v>39</v>
      </c>
      <c r="G56">
        <v>15</v>
      </c>
      <c r="H56">
        <v>0</v>
      </c>
      <c r="I56">
        <v>1</v>
      </c>
      <c r="J56">
        <v>0</v>
      </c>
      <c r="K56">
        <f>SUM(dane_medale6[[#This Row],[Zloty]:[Brazowy]])+SUM(dane_medale6[[#This Row],[Zloty_1]:[Brazowy_3]])</f>
        <v>100</v>
      </c>
    </row>
    <row r="57" spans="1:11" x14ac:dyDescent="0.35">
      <c r="A57" s="1" t="s">
        <v>134</v>
      </c>
      <c r="B57" s="1" t="s">
        <v>20</v>
      </c>
      <c r="C57">
        <v>8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f>SUM(dane_medale6[[#This Row],[Zloty]:[Brazowy]])+SUM(dane_medale6[[#This Row],[Zloty_1]:[Brazowy_3]])</f>
        <v>1</v>
      </c>
    </row>
    <row r="58" spans="1:11" x14ac:dyDescent="0.35">
      <c r="A58" s="1" t="s">
        <v>36</v>
      </c>
      <c r="B58" s="1" t="s">
        <v>11</v>
      </c>
      <c r="C58">
        <v>9</v>
      </c>
      <c r="D58">
        <v>201</v>
      </c>
      <c r="E58">
        <v>144</v>
      </c>
      <c r="F58">
        <v>128</v>
      </c>
      <c r="G58">
        <v>10</v>
      </c>
      <c r="H58">
        <v>12</v>
      </c>
      <c r="I58">
        <v>22</v>
      </c>
      <c r="J58">
        <v>19</v>
      </c>
      <c r="K58">
        <f>SUM(dane_medale6[[#This Row],[Zloty]:[Brazowy]])+SUM(dane_medale6[[#This Row],[Zloty_1]:[Brazowy_3]])</f>
        <v>526</v>
      </c>
    </row>
    <row r="59" spans="1:11" x14ac:dyDescent="0.35">
      <c r="A59" s="1" t="s">
        <v>70</v>
      </c>
      <c r="B59" s="1" t="s">
        <v>11</v>
      </c>
      <c r="C59">
        <v>21</v>
      </c>
      <c r="D59">
        <v>130</v>
      </c>
      <c r="E59">
        <v>126</v>
      </c>
      <c r="F59">
        <v>142</v>
      </c>
      <c r="G59">
        <v>20</v>
      </c>
      <c r="H59">
        <v>10</v>
      </c>
      <c r="I59">
        <v>17</v>
      </c>
      <c r="J59">
        <v>18</v>
      </c>
      <c r="K59">
        <f>SUM(dane_medale6[[#This Row],[Zloty]:[Brazowy]])+SUM(dane_medale6[[#This Row],[Zloty_1]:[Brazowy_3]])</f>
        <v>443</v>
      </c>
    </row>
    <row r="60" spans="1:11" x14ac:dyDescent="0.35">
      <c r="A60" s="1" t="s">
        <v>79</v>
      </c>
      <c r="B60" s="1" t="s">
        <v>11</v>
      </c>
      <c r="C60">
        <v>16</v>
      </c>
      <c r="D60">
        <v>81</v>
      </c>
      <c r="E60">
        <v>82</v>
      </c>
      <c r="F60">
        <v>80</v>
      </c>
      <c r="G60">
        <v>17</v>
      </c>
      <c r="H60">
        <v>26</v>
      </c>
      <c r="I60">
        <v>17</v>
      </c>
      <c r="J60">
        <v>10</v>
      </c>
      <c r="K60">
        <f>SUM(dane_medale6[[#This Row],[Zloty]:[Brazowy]])+SUM(dane_medale6[[#This Row],[Zloty_1]:[Brazowy_3]])</f>
        <v>296</v>
      </c>
    </row>
    <row r="61" spans="1:11" x14ac:dyDescent="0.35">
      <c r="A61" s="1" t="s">
        <v>137</v>
      </c>
      <c r="B61" s="1" t="s">
        <v>11</v>
      </c>
      <c r="C61">
        <v>21</v>
      </c>
      <c r="D61">
        <v>39</v>
      </c>
      <c r="E61">
        <v>25</v>
      </c>
      <c r="F61">
        <v>24</v>
      </c>
      <c r="G61">
        <v>16</v>
      </c>
      <c r="H61">
        <v>0</v>
      </c>
      <c r="I61">
        <v>0</v>
      </c>
      <c r="J61">
        <v>0</v>
      </c>
      <c r="K61">
        <f>SUM(dane_medale6[[#This Row],[Zloty]:[Brazowy]])+SUM(dane_medale6[[#This Row],[Zloty_1]:[Brazowy_3]])</f>
        <v>88</v>
      </c>
    </row>
    <row r="62" spans="1:11" x14ac:dyDescent="0.35">
      <c r="A62" s="1" t="s">
        <v>65</v>
      </c>
      <c r="B62" s="1" t="s">
        <v>11</v>
      </c>
      <c r="C62">
        <v>15</v>
      </c>
      <c r="D62">
        <v>15</v>
      </c>
      <c r="E62">
        <v>20</v>
      </c>
      <c r="F62">
        <v>25</v>
      </c>
      <c r="G62">
        <v>10</v>
      </c>
      <c r="H62">
        <v>0</v>
      </c>
      <c r="I62">
        <v>0</v>
      </c>
      <c r="J62">
        <v>0</v>
      </c>
      <c r="K62">
        <f>SUM(dane_medale6[[#This Row],[Zloty]:[Brazowy]])+SUM(dane_medale6[[#This Row],[Zloty_1]:[Brazowy_3]])</f>
        <v>60</v>
      </c>
    </row>
    <row r="63" spans="1:11" x14ac:dyDescent="0.35">
      <c r="A63" s="1" t="s">
        <v>75</v>
      </c>
      <c r="B63" s="1" t="s">
        <v>11</v>
      </c>
      <c r="C63">
        <v>5</v>
      </c>
      <c r="D63">
        <v>16</v>
      </c>
      <c r="E63">
        <v>17</v>
      </c>
      <c r="F63">
        <v>19</v>
      </c>
      <c r="G63">
        <v>6</v>
      </c>
      <c r="H63">
        <v>1</v>
      </c>
      <c r="I63">
        <v>3</v>
      </c>
      <c r="J63">
        <v>3</v>
      </c>
      <c r="K63">
        <f>SUM(dane_medale6[[#This Row],[Zloty]:[Brazowy]])+SUM(dane_medale6[[#This Row],[Zloty_1]:[Brazowy_3]])</f>
        <v>59</v>
      </c>
    </row>
    <row r="64" spans="1:11" x14ac:dyDescent="0.35">
      <c r="A64" s="1" t="s">
        <v>80</v>
      </c>
      <c r="B64" s="1" t="s">
        <v>11</v>
      </c>
      <c r="C64">
        <v>9</v>
      </c>
      <c r="D64">
        <v>14</v>
      </c>
      <c r="E64">
        <v>12</v>
      </c>
      <c r="F64">
        <v>21</v>
      </c>
      <c r="G64">
        <v>8</v>
      </c>
      <c r="H64">
        <v>0</v>
      </c>
      <c r="I64">
        <v>1</v>
      </c>
      <c r="J64">
        <v>1</v>
      </c>
      <c r="K64">
        <f>SUM(dane_medale6[[#This Row],[Zloty]:[Brazowy]])+SUM(dane_medale6[[#This Row],[Zloty_1]:[Brazowy_3]])</f>
        <v>49</v>
      </c>
    </row>
    <row r="65" spans="1:11" x14ac:dyDescent="0.35">
      <c r="A65" s="1" t="s">
        <v>63</v>
      </c>
      <c r="B65" s="1" t="s">
        <v>11</v>
      </c>
      <c r="C65">
        <v>14</v>
      </c>
      <c r="D65">
        <v>6</v>
      </c>
      <c r="E65">
        <v>10</v>
      </c>
      <c r="F65">
        <v>11</v>
      </c>
      <c r="G65">
        <v>0</v>
      </c>
      <c r="H65">
        <v>0</v>
      </c>
      <c r="I65">
        <v>0</v>
      </c>
      <c r="J65">
        <v>0</v>
      </c>
      <c r="K65">
        <f>SUM(dane_medale6[[#This Row],[Zloty]:[Brazowy]])+SUM(dane_medale6[[#This Row],[Zloty_1]:[Brazowy_3]])</f>
        <v>27</v>
      </c>
    </row>
    <row r="66" spans="1:11" x14ac:dyDescent="0.35">
      <c r="A66" s="1" t="s">
        <v>23</v>
      </c>
      <c r="B66" s="1" t="s">
        <v>11</v>
      </c>
      <c r="C66">
        <v>5</v>
      </c>
      <c r="D66">
        <v>6</v>
      </c>
      <c r="E66">
        <v>5</v>
      </c>
      <c r="F66">
        <v>15</v>
      </c>
      <c r="G66">
        <v>5</v>
      </c>
      <c r="H66">
        <v>0</v>
      </c>
      <c r="I66">
        <v>0</v>
      </c>
      <c r="J66">
        <v>0</v>
      </c>
      <c r="K66">
        <f>SUM(dane_medale6[[#This Row],[Zloty]:[Brazowy]])+SUM(dane_medale6[[#This Row],[Zloty_1]:[Brazowy_3]])</f>
        <v>26</v>
      </c>
    </row>
    <row r="67" spans="1:11" x14ac:dyDescent="0.35">
      <c r="A67" s="1" t="s">
        <v>62</v>
      </c>
      <c r="B67" s="1" t="s">
        <v>11</v>
      </c>
      <c r="C67">
        <v>23</v>
      </c>
      <c r="D67">
        <v>9</v>
      </c>
      <c r="E67">
        <v>6</v>
      </c>
      <c r="F67">
        <v>11</v>
      </c>
      <c r="G67">
        <v>9</v>
      </c>
      <c r="H67">
        <v>0</v>
      </c>
      <c r="I67">
        <v>0</v>
      </c>
      <c r="J67">
        <v>0</v>
      </c>
      <c r="K67">
        <f>SUM(dane_medale6[[#This Row],[Zloty]:[Brazowy]])+SUM(dane_medale6[[#This Row],[Zloty_1]:[Brazowy_3]])</f>
        <v>26</v>
      </c>
    </row>
    <row r="68" spans="1:11" x14ac:dyDescent="0.35">
      <c r="A68" s="1" t="s">
        <v>56</v>
      </c>
      <c r="B68" s="1" t="s">
        <v>11</v>
      </c>
      <c r="C68">
        <v>5</v>
      </c>
      <c r="D68">
        <v>6</v>
      </c>
      <c r="E68">
        <v>5</v>
      </c>
      <c r="F68">
        <v>14</v>
      </c>
      <c r="G68">
        <v>6</v>
      </c>
      <c r="H68">
        <v>0</v>
      </c>
      <c r="I68">
        <v>0</v>
      </c>
      <c r="J68">
        <v>0</v>
      </c>
      <c r="K68">
        <f>SUM(dane_medale6[[#This Row],[Zloty]:[Brazowy]])+SUM(dane_medale6[[#This Row],[Zloty_1]:[Brazowy_3]])</f>
        <v>25</v>
      </c>
    </row>
    <row r="69" spans="1:11" x14ac:dyDescent="0.35">
      <c r="A69" s="1" t="s">
        <v>95</v>
      </c>
      <c r="B69" s="1" t="s">
        <v>11</v>
      </c>
      <c r="C69">
        <v>12</v>
      </c>
      <c r="D69">
        <v>2</v>
      </c>
      <c r="E69">
        <v>9</v>
      </c>
      <c r="F69">
        <v>13</v>
      </c>
      <c r="G69">
        <v>13</v>
      </c>
      <c r="H69">
        <v>0</v>
      </c>
      <c r="I69">
        <v>0</v>
      </c>
      <c r="J69">
        <v>0</v>
      </c>
      <c r="K69">
        <f>SUM(dane_medale6[[#This Row],[Zloty]:[Brazowy]])+SUM(dane_medale6[[#This Row],[Zloty_1]:[Brazowy_3]])</f>
        <v>24</v>
      </c>
    </row>
    <row r="70" spans="1:11" x14ac:dyDescent="0.35">
      <c r="A70" s="1" t="s">
        <v>131</v>
      </c>
      <c r="B70" s="1" t="s">
        <v>11</v>
      </c>
      <c r="C70">
        <v>15</v>
      </c>
      <c r="D70">
        <v>7</v>
      </c>
      <c r="E70">
        <v>6</v>
      </c>
      <c r="F70">
        <v>11</v>
      </c>
      <c r="G70">
        <v>3</v>
      </c>
      <c r="H70">
        <v>0</v>
      </c>
      <c r="I70">
        <v>0</v>
      </c>
      <c r="J70">
        <v>0</v>
      </c>
      <c r="K70">
        <f>SUM(dane_medale6[[#This Row],[Zloty]:[Brazowy]])+SUM(dane_medale6[[#This Row],[Zloty_1]:[Brazowy_3]])</f>
        <v>24</v>
      </c>
    </row>
    <row r="71" spans="1:11" x14ac:dyDescent="0.35">
      <c r="A71" s="1" t="s">
        <v>141</v>
      </c>
      <c r="B71" s="1" t="s">
        <v>11</v>
      </c>
      <c r="C71">
        <v>5</v>
      </c>
      <c r="D71">
        <v>5</v>
      </c>
      <c r="E71">
        <v>5</v>
      </c>
      <c r="F71">
        <v>10</v>
      </c>
      <c r="G71">
        <v>6</v>
      </c>
      <c r="H71">
        <v>1</v>
      </c>
      <c r="I71">
        <v>0</v>
      </c>
      <c r="J71">
        <v>0</v>
      </c>
      <c r="K71">
        <f>SUM(dane_medale6[[#This Row],[Zloty]:[Brazowy]])+SUM(dane_medale6[[#This Row],[Zloty_1]:[Brazowy_3]])</f>
        <v>21</v>
      </c>
    </row>
    <row r="72" spans="1:11" x14ac:dyDescent="0.35">
      <c r="A72" s="1" t="s">
        <v>18</v>
      </c>
      <c r="B72" s="1" t="s">
        <v>11</v>
      </c>
      <c r="C72">
        <v>5</v>
      </c>
      <c r="D72">
        <v>1</v>
      </c>
      <c r="E72">
        <v>2</v>
      </c>
      <c r="F72">
        <v>9</v>
      </c>
      <c r="G72">
        <v>6</v>
      </c>
      <c r="H72">
        <v>0</v>
      </c>
      <c r="I72">
        <v>0</v>
      </c>
      <c r="J72">
        <v>0</v>
      </c>
      <c r="K72">
        <f>SUM(dane_medale6[[#This Row],[Zloty]:[Brazowy]])+SUM(dane_medale6[[#This Row],[Zloty_1]:[Brazowy_3]])</f>
        <v>12</v>
      </c>
    </row>
    <row r="73" spans="1:11" x14ac:dyDescent="0.35">
      <c r="A73" s="1" t="s">
        <v>106</v>
      </c>
      <c r="B73" s="1" t="s">
        <v>11</v>
      </c>
      <c r="C73">
        <v>16</v>
      </c>
      <c r="D73">
        <v>3</v>
      </c>
      <c r="E73">
        <v>3</v>
      </c>
      <c r="F73">
        <v>4</v>
      </c>
      <c r="G73">
        <v>2</v>
      </c>
      <c r="H73">
        <v>0</v>
      </c>
      <c r="I73">
        <v>0</v>
      </c>
      <c r="J73">
        <v>0</v>
      </c>
      <c r="K73">
        <f>SUM(dane_medale6[[#This Row],[Zloty]:[Brazowy]])+SUM(dane_medale6[[#This Row],[Zloty_1]:[Brazowy_3]])</f>
        <v>10</v>
      </c>
    </row>
    <row r="74" spans="1:11" x14ac:dyDescent="0.35">
      <c r="A74" s="1" t="s">
        <v>50</v>
      </c>
      <c r="B74" s="1" t="s">
        <v>11</v>
      </c>
      <c r="C74">
        <v>20</v>
      </c>
      <c r="D74">
        <v>0</v>
      </c>
      <c r="E74">
        <v>2</v>
      </c>
      <c r="F74">
        <v>7</v>
      </c>
      <c r="G74">
        <v>4</v>
      </c>
      <c r="H74">
        <v>0</v>
      </c>
      <c r="I74">
        <v>0</v>
      </c>
      <c r="J74">
        <v>0</v>
      </c>
      <c r="K74">
        <f>SUM(dane_medale6[[#This Row],[Zloty]:[Brazowy]])+SUM(dane_medale6[[#This Row],[Zloty_1]:[Brazowy_3]])</f>
        <v>9</v>
      </c>
    </row>
    <row r="75" spans="1:11" x14ac:dyDescent="0.35">
      <c r="A75" s="1" t="s">
        <v>68</v>
      </c>
      <c r="B75" s="1" t="s">
        <v>11</v>
      </c>
      <c r="C75">
        <v>15</v>
      </c>
      <c r="D75">
        <v>1</v>
      </c>
      <c r="E75">
        <v>1</v>
      </c>
      <c r="F75">
        <v>5</v>
      </c>
      <c r="G75">
        <v>6</v>
      </c>
      <c r="H75">
        <v>0</v>
      </c>
      <c r="I75">
        <v>0</v>
      </c>
      <c r="J75">
        <v>0</v>
      </c>
      <c r="K75">
        <f>SUM(dane_medale6[[#This Row],[Zloty]:[Brazowy]])+SUM(dane_medale6[[#This Row],[Zloty_1]:[Brazowy_3]])</f>
        <v>7</v>
      </c>
    </row>
    <row r="76" spans="1:11" x14ac:dyDescent="0.35">
      <c r="A76" s="1" t="s">
        <v>90</v>
      </c>
      <c r="B76" s="1" t="s">
        <v>11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f>SUM(dane_medale6[[#This Row],[Zloty]:[Brazowy]])+SUM(dane_medale6[[#This Row],[Zloty_1]:[Brazowy_3]])</f>
        <v>6</v>
      </c>
    </row>
    <row r="77" spans="1:11" x14ac:dyDescent="0.35">
      <c r="A77" s="1" t="s">
        <v>74</v>
      </c>
      <c r="B77" s="1" t="s">
        <v>11</v>
      </c>
      <c r="C77">
        <v>8</v>
      </c>
      <c r="D77">
        <v>0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f>SUM(dane_medale6[[#This Row],[Zloty]:[Brazowy]])+SUM(dane_medale6[[#This Row],[Zloty_1]:[Brazowy_3]])</f>
        <v>4</v>
      </c>
    </row>
    <row r="78" spans="1:11" x14ac:dyDescent="0.35">
      <c r="A78" s="1" t="s">
        <v>84</v>
      </c>
      <c r="B78" s="1" t="s">
        <v>11</v>
      </c>
      <c r="C78">
        <v>16</v>
      </c>
      <c r="D78">
        <v>0</v>
      </c>
      <c r="E78">
        <v>2</v>
      </c>
      <c r="F78">
        <v>2</v>
      </c>
      <c r="G78">
        <v>16</v>
      </c>
      <c r="H78">
        <v>0</v>
      </c>
      <c r="I78">
        <v>0</v>
      </c>
      <c r="J78">
        <v>0</v>
      </c>
      <c r="K78">
        <f>SUM(dane_medale6[[#This Row],[Zloty]:[Brazowy]])+SUM(dane_medale6[[#This Row],[Zloty_1]:[Brazowy_3]])</f>
        <v>4</v>
      </c>
    </row>
    <row r="79" spans="1:11" x14ac:dyDescent="0.35">
      <c r="A79" s="1" t="s">
        <v>120</v>
      </c>
      <c r="B79" s="1" t="s">
        <v>11</v>
      </c>
      <c r="C79">
        <v>15</v>
      </c>
      <c r="D79">
        <v>0</v>
      </c>
      <c r="E79">
        <v>2</v>
      </c>
      <c r="F79">
        <v>2</v>
      </c>
      <c r="G79">
        <v>0</v>
      </c>
      <c r="H79">
        <v>0</v>
      </c>
      <c r="I79">
        <v>0</v>
      </c>
      <c r="J79">
        <v>0</v>
      </c>
      <c r="K79">
        <f>SUM(dane_medale6[[#This Row],[Zloty]:[Brazowy]])+SUM(dane_medale6[[#This Row],[Zloty_1]:[Brazowy_3]])</f>
        <v>4</v>
      </c>
    </row>
    <row r="80" spans="1:11" x14ac:dyDescent="0.35">
      <c r="A80" s="1" t="s">
        <v>16</v>
      </c>
      <c r="B80" s="1" t="s">
        <v>11</v>
      </c>
      <c r="C80">
        <v>10</v>
      </c>
      <c r="D80">
        <v>0</v>
      </c>
      <c r="E80">
        <v>1</v>
      </c>
      <c r="F80">
        <v>2</v>
      </c>
      <c r="G80">
        <v>0</v>
      </c>
      <c r="H80">
        <v>0</v>
      </c>
      <c r="I80">
        <v>0</v>
      </c>
      <c r="J80">
        <v>0</v>
      </c>
      <c r="K80">
        <f>SUM(dane_medale6[[#This Row],[Zloty]:[Brazowy]])+SUM(dane_medale6[[#This Row],[Zloty_1]:[Brazowy_3]])</f>
        <v>3</v>
      </c>
    </row>
    <row r="81" spans="1:11" x14ac:dyDescent="0.35">
      <c r="A81" s="1" t="s">
        <v>61</v>
      </c>
      <c r="B81" s="1" t="s">
        <v>11</v>
      </c>
      <c r="C81">
        <v>15</v>
      </c>
      <c r="D81">
        <v>1</v>
      </c>
      <c r="E81">
        <v>1</v>
      </c>
      <c r="F81">
        <v>1</v>
      </c>
      <c r="G81">
        <v>4</v>
      </c>
      <c r="H81">
        <v>0</v>
      </c>
      <c r="I81">
        <v>0</v>
      </c>
      <c r="J81">
        <v>0</v>
      </c>
      <c r="K81">
        <f>SUM(dane_medale6[[#This Row],[Zloty]:[Brazowy]])+SUM(dane_medale6[[#This Row],[Zloty_1]:[Brazowy_3]])</f>
        <v>3</v>
      </c>
    </row>
    <row r="82" spans="1:11" x14ac:dyDescent="0.35">
      <c r="A82" s="1" t="s">
        <v>77</v>
      </c>
      <c r="B82" s="1" t="s">
        <v>11</v>
      </c>
      <c r="C82">
        <v>5</v>
      </c>
      <c r="D82">
        <v>0</v>
      </c>
      <c r="E82">
        <v>1</v>
      </c>
      <c r="F82">
        <v>2</v>
      </c>
      <c r="G82">
        <v>6</v>
      </c>
      <c r="H82">
        <v>0</v>
      </c>
      <c r="I82">
        <v>0</v>
      </c>
      <c r="J82">
        <v>0</v>
      </c>
      <c r="K82">
        <f>SUM(dane_medale6[[#This Row],[Zloty]:[Brazowy]])+SUM(dane_medale6[[#This Row],[Zloty_1]:[Brazowy_3]])</f>
        <v>3</v>
      </c>
    </row>
    <row r="83" spans="1:11" x14ac:dyDescent="0.35">
      <c r="A83" s="1" t="s">
        <v>127</v>
      </c>
      <c r="B83" s="1" t="s">
        <v>11</v>
      </c>
      <c r="C83">
        <v>12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f>SUM(dane_medale6[[#This Row],[Zloty]:[Brazowy]])+SUM(dane_medale6[[#This Row],[Zloty_1]:[Brazowy_3]])</f>
        <v>3</v>
      </c>
    </row>
    <row r="84" spans="1:11" x14ac:dyDescent="0.35">
      <c r="A84" s="1" t="s">
        <v>130</v>
      </c>
      <c r="B84" s="1" t="s">
        <v>11</v>
      </c>
      <c r="C84">
        <v>5</v>
      </c>
      <c r="D84">
        <v>0</v>
      </c>
      <c r="E84">
        <v>1</v>
      </c>
      <c r="F84">
        <v>2</v>
      </c>
      <c r="G84">
        <v>4</v>
      </c>
      <c r="H84">
        <v>0</v>
      </c>
      <c r="I84">
        <v>0</v>
      </c>
      <c r="J84">
        <v>0</v>
      </c>
      <c r="K84">
        <f>SUM(dane_medale6[[#This Row],[Zloty]:[Brazowy]])+SUM(dane_medale6[[#This Row],[Zloty_1]:[Brazowy_3]])</f>
        <v>3</v>
      </c>
    </row>
    <row r="85" spans="1:11" x14ac:dyDescent="0.35">
      <c r="A85" s="1" t="s">
        <v>10</v>
      </c>
      <c r="B85" s="1" t="s">
        <v>11</v>
      </c>
      <c r="C85">
        <v>13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f>SUM(dane_medale6[[#This Row],[Zloty]:[Brazowy]])+SUM(dane_medale6[[#This Row],[Zloty_1]:[Brazowy_3]])</f>
        <v>2</v>
      </c>
    </row>
    <row r="86" spans="1:11" x14ac:dyDescent="0.35">
      <c r="A86" s="1" t="s">
        <v>83</v>
      </c>
      <c r="B86" s="1" t="s">
        <v>11</v>
      </c>
      <c r="C86">
        <v>12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f>SUM(dane_medale6[[#This Row],[Zloty]:[Brazowy]])+SUM(dane_medale6[[#This Row],[Zloty_1]:[Brazowy_3]])</f>
        <v>2</v>
      </c>
    </row>
    <row r="87" spans="1:11" x14ac:dyDescent="0.35">
      <c r="A87" s="1" t="s">
        <v>123</v>
      </c>
      <c r="B87" s="1" t="s">
        <v>11</v>
      </c>
      <c r="C87">
        <v>16</v>
      </c>
      <c r="D87">
        <v>0</v>
      </c>
      <c r="E87"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f>SUM(dane_medale6[[#This Row],[Zloty]:[Brazowy]])+SUM(dane_medale6[[#This Row],[Zloty_1]:[Brazowy_3]])</f>
        <v>2</v>
      </c>
    </row>
    <row r="88" spans="1:11" x14ac:dyDescent="0.35">
      <c r="A88" s="1" t="s">
        <v>145</v>
      </c>
      <c r="B88" s="1" t="s">
        <v>11</v>
      </c>
      <c r="C88">
        <v>14</v>
      </c>
      <c r="D88">
        <v>0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f>SUM(dane_medale6[[#This Row],[Zloty]:[Brazowy]])+SUM(dane_medale6[[#This Row],[Zloty_1]:[Brazowy_3]])</f>
        <v>2</v>
      </c>
    </row>
    <row r="89" spans="1:11" x14ac:dyDescent="0.35">
      <c r="A89" s="1" t="s">
        <v>26</v>
      </c>
      <c r="B89" s="1" t="s">
        <v>11</v>
      </c>
      <c r="C89">
        <v>8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f>SUM(dane_medale6[[#This Row],[Zloty]:[Brazowy]])+SUM(dane_medale6[[#This Row],[Zloty_1]:[Brazowy_3]])</f>
        <v>1</v>
      </c>
    </row>
    <row r="90" spans="1:11" x14ac:dyDescent="0.35">
      <c r="A90" s="1" t="s">
        <v>31</v>
      </c>
      <c r="B90" s="1" t="s">
        <v>11</v>
      </c>
      <c r="C90">
        <v>9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f>SUM(dane_medale6[[#This Row],[Zloty]:[Brazowy]])+SUM(dane_medale6[[#This Row],[Zloty_1]:[Brazowy_3]])</f>
        <v>1</v>
      </c>
    </row>
    <row r="91" spans="1:11" x14ac:dyDescent="0.35">
      <c r="A91" s="1" t="s">
        <v>64</v>
      </c>
      <c r="B91" s="1" t="s">
        <v>11</v>
      </c>
      <c r="C91">
        <v>13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f>SUM(dane_medale6[[#This Row],[Zloty]:[Brazowy]])+SUM(dane_medale6[[#This Row],[Zloty_1]:[Brazowy_3]])</f>
        <v>1</v>
      </c>
    </row>
    <row r="92" spans="1:11" x14ac:dyDescent="0.35">
      <c r="A92" s="1" t="s">
        <v>152</v>
      </c>
      <c r="B92" s="1" t="s">
        <v>11</v>
      </c>
      <c r="C92">
        <v>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>SUM(dane_medale6[[#This Row],[Zloty]:[Brazowy]])+SUM(dane_medale6[[#This Row],[Zloty_1]:[Brazowy_3]])</f>
        <v>1</v>
      </c>
    </row>
    <row r="93" spans="1:11" x14ac:dyDescent="0.35">
      <c r="A93" s="1" t="s">
        <v>153</v>
      </c>
      <c r="B93" s="1" t="s">
        <v>22</v>
      </c>
      <c r="C93">
        <v>9</v>
      </c>
      <c r="D93">
        <v>395</v>
      </c>
      <c r="E93">
        <v>319</v>
      </c>
      <c r="F93">
        <v>296</v>
      </c>
      <c r="G93">
        <v>9</v>
      </c>
      <c r="H93">
        <v>78</v>
      </c>
      <c r="I93">
        <v>57</v>
      </c>
      <c r="J93">
        <v>59</v>
      </c>
      <c r="K93">
        <f>SUM(dane_medale6[[#This Row],[Zloty]:[Brazowy]])+SUM(dane_medale6[[#This Row],[Zloty_1]:[Brazowy_3]])</f>
        <v>1204</v>
      </c>
    </row>
    <row r="94" spans="1:11" x14ac:dyDescent="0.35">
      <c r="A94" s="1" t="s">
        <v>144</v>
      </c>
      <c r="B94" s="1" t="s">
        <v>22</v>
      </c>
      <c r="C94">
        <v>27</v>
      </c>
      <c r="D94">
        <v>236</v>
      </c>
      <c r="E94">
        <v>272</v>
      </c>
      <c r="F94">
        <v>272</v>
      </c>
      <c r="G94">
        <v>22</v>
      </c>
      <c r="H94">
        <v>10</v>
      </c>
      <c r="I94">
        <v>4</v>
      </c>
      <c r="J94">
        <v>12</v>
      </c>
      <c r="K94">
        <f>SUM(dane_medale6[[#This Row],[Zloty]:[Brazowy]])+SUM(dane_medale6[[#This Row],[Zloty_1]:[Brazowy_3]])</f>
        <v>806</v>
      </c>
    </row>
    <row r="95" spans="1:11" x14ac:dyDescent="0.35">
      <c r="A95" s="1" t="s">
        <v>98</v>
      </c>
      <c r="B95" s="1" t="s">
        <v>22</v>
      </c>
      <c r="C95">
        <v>15</v>
      </c>
      <c r="D95">
        <v>174</v>
      </c>
      <c r="E95">
        <v>182</v>
      </c>
      <c r="F95">
        <v>217</v>
      </c>
      <c r="G95">
        <v>11</v>
      </c>
      <c r="H95">
        <v>78</v>
      </c>
      <c r="I95">
        <v>78</v>
      </c>
      <c r="J95">
        <v>53</v>
      </c>
      <c r="K95">
        <f>SUM(dane_medale6[[#This Row],[Zloty]:[Brazowy]])+SUM(dane_medale6[[#This Row],[Zloty_1]:[Brazowy_3]])</f>
        <v>782</v>
      </c>
    </row>
    <row r="96" spans="1:11" x14ac:dyDescent="0.35">
      <c r="A96" s="1" t="s">
        <v>52</v>
      </c>
      <c r="B96" s="1" t="s">
        <v>22</v>
      </c>
      <c r="C96">
        <v>27</v>
      </c>
      <c r="D96">
        <v>202</v>
      </c>
      <c r="E96">
        <v>223</v>
      </c>
      <c r="F96">
        <v>246</v>
      </c>
      <c r="G96">
        <v>22</v>
      </c>
      <c r="H96">
        <v>31</v>
      </c>
      <c r="I96">
        <v>31</v>
      </c>
      <c r="J96">
        <v>47</v>
      </c>
      <c r="K96">
        <f>SUM(dane_medale6[[#This Row],[Zloty]:[Brazowy]])+SUM(dane_medale6[[#This Row],[Zloty_1]:[Brazowy_3]])</f>
        <v>780</v>
      </c>
    </row>
    <row r="97" spans="1:11" x14ac:dyDescent="0.35">
      <c r="A97" s="1" t="s">
        <v>146</v>
      </c>
      <c r="B97" s="1" t="s">
        <v>22</v>
      </c>
      <c r="C97">
        <v>26</v>
      </c>
      <c r="D97">
        <v>198</v>
      </c>
      <c r="E97">
        <v>166</v>
      </c>
      <c r="F97">
        <v>185</v>
      </c>
      <c r="G97">
        <v>22</v>
      </c>
      <c r="H97">
        <v>37</v>
      </c>
      <c r="I97">
        <v>34</v>
      </c>
      <c r="J97">
        <v>43</v>
      </c>
      <c r="K97">
        <f>SUM(dane_medale6[[#This Row],[Zloty]:[Brazowy]])+SUM(dane_medale6[[#This Row],[Zloty_1]:[Brazowy_3]])</f>
        <v>663</v>
      </c>
    </row>
    <row r="98" spans="1:11" x14ac:dyDescent="0.35">
      <c r="A98" s="1" t="s">
        <v>129</v>
      </c>
      <c r="B98" s="1" t="s">
        <v>22</v>
      </c>
      <c r="C98">
        <v>26</v>
      </c>
      <c r="D98">
        <v>143</v>
      </c>
      <c r="E98">
        <v>164</v>
      </c>
      <c r="F98">
        <v>176</v>
      </c>
      <c r="G98">
        <v>22</v>
      </c>
      <c r="H98">
        <v>50</v>
      </c>
      <c r="I98">
        <v>40</v>
      </c>
      <c r="J98">
        <v>54</v>
      </c>
      <c r="K98">
        <f>SUM(dane_medale6[[#This Row],[Zloty]:[Brazowy]])+SUM(dane_medale6[[#This Row],[Zloty_1]:[Brazowy_3]])</f>
        <v>627</v>
      </c>
    </row>
    <row r="99" spans="1:11" x14ac:dyDescent="0.35">
      <c r="A99" s="1" t="s">
        <v>114</v>
      </c>
      <c r="B99" s="1" t="s">
        <v>22</v>
      </c>
      <c r="C99">
        <v>5</v>
      </c>
      <c r="D99">
        <v>133</v>
      </c>
      <c r="E99">
        <v>122</v>
      </c>
      <c r="F99">
        <v>142</v>
      </c>
      <c r="G99">
        <v>6</v>
      </c>
      <c r="H99">
        <v>49</v>
      </c>
      <c r="I99">
        <v>40</v>
      </c>
      <c r="J99">
        <v>35</v>
      </c>
      <c r="K99">
        <f>SUM(dane_medale6[[#This Row],[Zloty]:[Brazowy]])+SUM(dane_medale6[[#This Row],[Zloty_1]:[Brazowy_3]])</f>
        <v>521</v>
      </c>
    </row>
    <row r="100" spans="1:11" x14ac:dyDescent="0.35">
      <c r="A100" s="1" t="s">
        <v>101</v>
      </c>
      <c r="B100" s="1" t="s">
        <v>22</v>
      </c>
      <c r="C100">
        <v>5</v>
      </c>
      <c r="D100">
        <v>153</v>
      </c>
      <c r="E100">
        <v>129</v>
      </c>
      <c r="F100">
        <v>127</v>
      </c>
      <c r="G100">
        <v>6</v>
      </c>
      <c r="H100">
        <v>39</v>
      </c>
      <c r="I100">
        <v>36</v>
      </c>
      <c r="J100">
        <v>35</v>
      </c>
      <c r="K100">
        <f>SUM(dane_medale6[[#This Row],[Zloty]:[Brazowy]])+SUM(dane_medale6[[#This Row],[Zloty_1]:[Brazowy_3]])</f>
        <v>519</v>
      </c>
    </row>
    <row r="101" spans="1:11" x14ac:dyDescent="0.35">
      <c r="A101" s="1" t="s">
        <v>143</v>
      </c>
      <c r="B101" s="1" t="s">
        <v>22</v>
      </c>
      <c r="C101">
        <v>25</v>
      </c>
      <c r="D101">
        <v>167</v>
      </c>
      <c r="E101">
        <v>144</v>
      </c>
      <c r="F101">
        <v>165</v>
      </c>
      <c r="G101">
        <v>22</v>
      </c>
      <c r="H101">
        <v>0</v>
      </c>
      <c r="I101">
        <v>2</v>
      </c>
      <c r="J101">
        <v>4</v>
      </c>
      <c r="K101">
        <f>SUM(dane_medale6[[#This Row],[Zloty]:[Brazowy]])+SUM(dane_medale6[[#This Row],[Zloty_1]:[Brazowy_3]])</f>
        <v>482</v>
      </c>
    </row>
    <row r="102" spans="1:11" x14ac:dyDescent="0.35">
      <c r="A102" s="1" t="s">
        <v>104</v>
      </c>
      <c r="B102" s="1" t="s">
        <v>22</v>
      </c>
      <c r="C102">
        <v>24</v>
      </c>
      <c r="D102">
        <v>56</v>
      </c>
      <c r="E102">
        <v>49</v>
      </c>
      <c r="F102">
        <v>43</v>
      </c>
      <c r="G102">
        <v>22</v>
      </c>
      <c r="H102">
        <v>118</v>
      </c>
      <c r="I102">
        <v>111</v>
      </c>
      <c r="J102">
        <v>100</v>
      </c>
      <c r="K102">
        <f>SUM(dane_medale6[[#This Row],[Zloty]:[Brazowy]])+SUM(dane_medale6[[#This Row],[Zloty_1]:[Brazowy_3]])</f>
        <v>477</v>
      </c>
    </row>
    <row r="103" spans="1:11" x14ac:dyDescent="0.35">
      <c r="A103" s="1" t="s">
        <v>51</v>
      </c>
      <c r="B103" s="1" t="s">
        <v>22</v>
      </c>
      <c r="C103">
        <v>24</v>
      </c>
      <c r="D103">
        <v>101</v>
      </c>
      <c r="E103">
        <v>84</v>
      </c>
      <c r="F103">
        <v>117</v>
      </c>
      <c r="G103">
        <v>22</v>
      </c>
      <c r="H103">
        <v>42</v>
      </c>
      <c r="I103">
        <v>62</v>
      </c>
      <c r="J103">
        <v>56</v>
      </c>
      <c r="K103">
        <f>SUM(dane_medale6[[#This Row],[Zloty]:[Brazowy]])+SUM(dane_medale6[[#This Row],[Zloty_1]:[Brazowy_3]])</f>
        <v>462</v>
      </c>
    </row>
    <row r="104" spans="1:11" x14ac:dyDescent="0.35">
      <c r="A104" s="1" t="s">
        <v>60</v>
      </c>
      <c r="B104" s="1" t="s">
        <v>22</v>
      </c>
      <c r="C104">
        <v>25</v>
      </c>
      <c r="D104">
        <v>77</v>
      </c>
      <c r="E104">
        <v>85</v>
      </c>
      <c r="F104">
        <v>104</v>
      </c>
      <c r="G104">
        <v>20</v>
      </c>
      <c r="H104">
        <v>37</v>
      </c>
      <c r="I104">
        <v>38</v>
      </c>
      <c r="J104">
        <v>35</v>
      </c>
      <c r="K104">
        <f>SUM(dane_medale6[[#This Row],[Zloty]:[Brazowy]])+SUM(dane_medale6[[#This Row],[Zloty_1]:[Brazowy_3]])</f>
        <v>376</v>
      </c>
    </row>
    <row r="105" spans="1:11" x14ac:dyDescent="0.35">
      <c r="A105" s="1" t="s">
        <v>128</v>
      </c>
      <c r="B105" s="1" t="s">
        <v>22</v>
      </c>
      <c r="C105">
        <v>27</v>
      </c>
      <c r="D105">
        <v>47</v>
      </c>
      <c r="E105">
        <v>73</v>
      </c>
      <c r="F105">
        <v>65</v>
      </c>
      <c r="G105">
        <v>22</v>
      </c>
      <c r="H105">
        <v>50</v>
      </c>
      <c r="I105">
        <v>40</v>
      </c>
      <c r="J105">
        <v>48</v>
      </c>
      <c r="K105">
        <f>SUM(dane_medale6[[#This Row],[Zloty]:[Brazowy]])+SUM(dane_medale6[[#This Row],[Zloty_1]:[Brazowy_3]])</f>
        <v>323</v>
      </c>
    </row>
    <row r="106" spans="1:11" x14ac:dyDescent="0.35">
      <c r="A106" s="1" t="s">
        <v>21</v>
      </c>
      <c r="B106" s="1" t="s">
        <v>22</v>
      </c>
      <c r="C106">
        <v>26</v>
      </c>
      <c r="D106">
        <v>18</v>
      </c>
      <c r="E106">
        <v>33</v>
      </c>
      <c r="F106">
        <v>35</v>
      </c>
      <c r="G106">
        <v>22</v>
      </c>
      <c r="H106">
        <v>59</v>
      </c>
      <c r="I106">
        <v>78</v>
      </c>
      <c r="J106">
        <v>81</v>
      </c>
      <c r="K106">
        <f>SUM(dane_medale6[[#This Row],[Zloty]:[Brazowy]])+SUM(dane_medale6[[#This Row],[Zloty_1]:[Brazowy_3]])</f>
        <v>304</v>
      </c>
    </row>
    <row r="107" spans="1:11" x14ac:dyDescent="0.35">
      <c r="A107" s="1" t="s">
        <v>116</v>
      </c>
      <c r="B107" s="1" t="s">
        <v>22</v>
      </c>
      <c r="C107">
        <v>20</v>
      </c>
      <c r="D107">
        <v>88</v>
      </c>
      <c r="E107">
        <v>94</v>
      </c>
      <c r="F107">
        <v>119</v>
      </c>
      <c r="G107">
        <v>20</v>
      </c>
      <c r="H107">
        <v>0</v>
      </c>
      <c r="I107">
        <v>0</v>
      </c>
      <c r="J107">
        <v>1</v>
      </c>
      <c r="K107">
        <f>SUM(dane_medale6[[#This Row],[Zloty]:[Brazowy]])+SUM(dane_medale6[[#This Row],[Zloty_1]:[Brazowy_3]])</f>
        <v>302</v>
      </c>
    </row>
    <row r="108" spans="1:11" x14ac:dyDescent="0.35">
      <c r="A108" s="1" t="s">
        <v>110</v>
      </c>
      <c r="B108" s="1" t="s">
        <v>22</v>
      </c>
      <c r="C108">
        <v>20</v>
      </c>
      <c r="D108">
        <v>64</v>
      </c>
      <c r="E108">
        <v>82</v>
      </c>
      <c r="F108">
        <v>125</v>
      </c>
      <c r="G108">
        <v>22</v>
      </c>
      <c r="H108">
        <v>6</v>
      </c>
      <c r="I108">
        <v>7</v>
      </c>
      <c r="J108">
        <v>7</v>
      </c>
      <c r="K108">
        <f>SUM(dane_medale6[[#This Row],[Zloty]:[Brazowy]])+SUM(dane_medale6[[#This Row],[Zloty_1]:[Brazowy_3]])</f>
        <v>291</v>
      </c>
    </row>
    <row r="109" spans="1:11" x14ac:dyDescent="0.35">
      <c r="A109" s="1" t="s">
        <v>99</v>
      </c>
      <c r="B109" s="1" t="s">
        <v>22</v>
      </c>
      <c r="C109">
        <v>5</v>
      </c>
      <c r="D109">
        <v>56</v>
      </c>
      <c r="E109">
        <v>67</v>
      </c>
      <c r="F109">
        <v>81</v>
      </c>
      <c r="G109">
        <v>7</v>
      </c>
      <c r="H109">
        <v>11</v>
      </c>
      <c r="I109">
        <v>15</v>
      </c>
      <c r="J109">
        <v>13</v>
      </c>
      <c r="K109">
        <f>SUM(dane_medale6[[#This Row],[Zloty]:[Brazowy]])+SUM(dane_medale6[[#This Row],[Zloty_1]:[Brazowy_3]])</f>
        <v>243</v>
      </c>
    </row>
    <row r="110" spans="1:11" x14ac:dyDescent="0.35">
      <c r="A110" s="1" t="s">
        <v>33</v>
      </c>
      <c r="B110" s="1" t="s">
        <v>22</v>
      </c>
      <c r="C110">
        <v>19</v>
      </c>
      <c r="D110">
        <v>51</v>
      </c>
      <c r="E110">
        <v>85</v>
      </c>
      <c r="F110">
        <v>78</v>
      </c>
      <c r="G110">
        <v>19</v>
      </c>
      <c r="H110">
        <v>1</v>
      </c>
      <c r="I110">
        <v>2</v>
      </c>
      <c r="J110">
        <v>3</v>
      </c>
      <c r="K110">
        <f>SUM(dane_medale6[[#This Row],[Zloty]:[Brazowy]])+SUM(dane_medale6[[#This Row],[Zloty_1]:[Brazowy_3]])</f>
        <v>220</v>
      </c>
    </row>
    <row r="111" spans="1:11" x14ac:dyDescent="0.35">
      <c r="A111" s="1" t="s">
        <v>42</v>
      </c>
      <c r="B111" s="1" t="s">
        <v>22</v>
      </c>
      <c r="C111">
        <v>26</v>
      </c>
      <c r="D111">
        <v>43</v>
      </c>
      <c r="E111">
        <v>68</v>
      </c>
      <c r="F111">
        <v>68</v>
      </c>
      <c r="G111">
        <v>13</v>
      </c>
      <c r="H111">
        <v>0</v>
      </c>
      <c r="I111">
        <v>1</v>
      </c>
      <c r="J111">
        <v>0</v>
      </c>
      <c r="K111">
        <f>SUM(dane_medale6[[#This Row],[Zloty]:[Brazowy]])+SUM(dane_medale6[[#This Row],[Zloty_1]:[Brazowy_3]])</f>
        <v>180</v>
      </c>
    </row>
    <row r="112" spans="1:11" x14ac:dyDescent="0.35">
      <c r="A112" s="1" t="s">
        <v>40</v>
      </c>
      <c r="B112" s="1" t="s">
        <v>22</v>
      </c>
      <c r="C112">
        <v>16</v>
      </c>
      <c r="D112">
        <v>49</v>
      </c>
      <c r="E112">
        <v>49</v>
      </c>
      <c r="F112">
        <v>45</v>
      </c>
      <c r="G112">
        <v>16</v>
      </c>
      <c r="H112">
        <v>2</v>
      </c>
      <c r="I112">
        <v>8</v>
      </c>
      <c r="J112">
        <v>15</v>
      </c>
      <c r="K112">
        <f>SUM(dane_medale6[[#This Row],[Zloty]:[Brazowy]])+SUM(dane_medale6[[#This Row],[Zloty_1]:[Brazowy_3]])</f>
        <v>168</v>
      </c>
    </row>
    <row r="113" spans="1:11" x14ac:dyDescent="0.35">
      <c r="A113" s="1" t="s">
        <v>28</v>
      </c>
      <c r="B113" s="1" t="s">
        <v>22</v>
      </c>
      <c r="C113">
        <v>25</v>
      </c>
      <c r="D113">
        <v>37</v>
      </c>
      <c r="E113">
        <v>52</v>
      </c>
      <c r="F113">
        <v>53</v>
      </c>
      <c r="G113">
        <v>20</v>
      </c>
      <c r="H113">
        <v>1</v>
      </c>
      <c r="I113">
        <v>1</v>
      </c>
      <c r="J113">
        <v>3</v>
      </c>
      <c r="K113">
        <f>SUM(dane_medale6[[#This Row],[Zloty]:[Brazowy]])+SUM(dane_medale6[[#This Row],[Zloty_1]:[Brazowy_3]])</f>
        <v>147</v>
      </c>
    </row>
    <row r="114" spans="1:11" x14ac:dyDescent="0.35">
      <c r="A114" s="1" t="s">
        <v>100</v>
      </c>
      <c r="B114" s="1" t="s">
        <v>22</v>
      </c>
      <c r="C114">
        <v>3</v>
      </c>
      <c r="D114">
        <v>28</v>
      </c>
      <c r="E114">
        <v>54</v>
      </c>
      <c r="F114">
        <v>36</v>
      </c>
      <c r="G114">
        <v>3</v>
      </c>
      <c r="H114">
        <v>8</v>
      </c>
      <c r="I114">
        <v>6</v>
      </c>
      <c r="J114">
        <v>5</v>
      </c>
      <c r="K114">
        <f>SUM(dane_medale6[[#This Row],[Zloty]:[Brazowy]])+SUM(dane_medale6[[#This Row],[Zloty_1]:[Brazowy_3]])</f>
        <v>137</v>
      </c>
    </row>
    <row r="115" spans="1:11" x14ac:dyDescent="0.35">
      <c r="A115" s="1" t="s">
        <v>147</v>
      </c>
      <c r="B115" s="1" t="s">
        <v>22</v>
      </c>
      <c r="C115">
        <v>1</v>
      </c>
      <c r="D115">
        <v>45</v>
      </c>
      <c r="E115">
        <v>38</v>
      </c>
      <c r="F115">
        <v>29</v>
      </c>
      <c r="G115">
        <v>1</v>
      </c>
      <c r="H115">
        <v>9</v>
      </c>
      <c r="I115">
        <v>6</v>
      </c>
      <c r="J115">
        <v>8</v>
      </c>
      <c r="K115">
        <f>SUM(dane_medale6[[#This Row],[Zloty]:[Brazowy]])+SUM(dane_medale6[[#This Row],[Zloty_1]:[Brazowy_3]])</f>
        <v>135</v>
      </c>
    </row>
    <row r="116" spans="1:11" x14ac:dyDescent="0.35">
      <c r="A116" s="1" t="s">
        <v>59</v>
      </c>
      <c r="B116" s="1" t="s">
        <v>22</v>
      </c>
      <c r="C116">
        <v>22</v>
      </c>
      <c r="D116">
        <v>37</v>
      </c>
      <c r="E116">
        <v>59</v>
      </c>
      <c r="F116">
        <v>35</v>
      </c>
      <c r="G116">
        <v>19</v>
      </c>
      <c r="H116">
        <v>1</v>
      </c>
      <c r="I116">
        <v>0</v>
      </c>
      <c r="J116">
        <v>1</v>
      </c>
      <c r="K116">
        <f>SUM(dane_medale6[[#This Row],[Zloty]:[Brazowy]])+SUM(dane_medale6[[#This Row],[Zloty_1]:[Brazowy_3]])</f>
        <v>133</v>
      </c>
    </row>
    <row r="117" spans="1:11" x14ac:dyDescent="0.35">
      <c r="A117" s="1" t="s">
        <v>139</v>
      </c>
      <c r="B117" s="1" t="s">
        <v>22</v>
      </c>
      <c r="C117">
        <v>5</v>
      </c>
      <c r="D117">
        <v>33</v>
      </c>
      <c r="E117">
        <v>27</v>
      </c>
      <c r="F117">
        <v>55</v>
      </c>
      <c r="G117">
        <v>6</v>
      </c>
      <c r="H117">
        <v>2</v>
      </c>
      <c r="I117">
        <v>1</v>
      </c>
      <c r="J117">
        <v>4</v>
      </c>
      <c r="K117">
        <f>SUM(dane_medale6[[#This Row],[Zloty]:[Brazowy]])+SUM(dane_medale6[[#This Row],[Zloty_1]:[Brazowy_3]])</f>
        <v>122</v>
      </c>
    </row>
    <row r="118" spans="1:11" x14ac:dyDescent="0.35">
      <c r="A118" s="1" t="s">
        <v>55</v>
      </c>
      <c r="B118" s="1" t="s">
        <v>22</v>
      </c>
      <c r="C118">
        <v>27</v>
      </c>
      <c r="D118">
        <v>30</v>
      </c>
      <c r="E118">
        <v>42</v>
      </c>
      <c r="F118">
        <v>38</v>
      </c>
      <c r="G118">
        <v>18</v>
      </c>
      <c r="H118">
        <v>0</v>
      </c>
      <c r="I118">
        <v>0</v>
      </c>
      <c r="J118">
        <v>0</v>
      </c>
      <c r="K118">
        <f>SUM(dane_medale6[[#This Row],[Zloty]:[Brazowy]])+SUM(dane_medale6[[#This Row],[Zloty_1]:[Brazowy_3]])</f>
        <v>110</v>
      </c>
    </row>
    <row r="119" spans="1:11" x14ac:dyDescent="0.35">
      <c r="A119" s="1" t="s">
        <v>71</v>
      </c>
      <c r="B119" s="1" t="s">
        <v>22</v>
      </c>
      <c r="C119">
        <v>18</v>
      </c>
      <c r="D119">
        <v>28</v>
      </c>
      <c r="E119">
        <v>31</v>
      </c>
      <c r="F119">
        <v>31</v>
      </c>
      <c r="G119">
        <v>16</v>
      </c>
      <c r="H119">
        <v>0</v>
      </c>
      <c r="I119">
        <v>3</v>
      </c>
      <c r="J119">
        <v>1</v>
      </c>
      <c r="K119">
        <f>SUM(dane_medale6[[#This Row],[Zloty]:[Brazowy]])+SUM(dane_medale6[[#This Row],[Zloty_1]:[Brazowy_3]])</f>
        <v>94</v>
      </c>
    </row>
    <row r="120" spans="1:11" x14ac:dyDescent="0.35">
      <c r="A120" s="1" t="s">
        <v>30</v>
      </c>
      <c r="B120" s="1" t="s">
        <v>22</v>
      </c>
      <c r="C120">
        <v>5</v>
      </c>
      <c r="D120">
        <v>12</v>
      </c>
      <c r="E120">
        <v>24</v>
      </c>
      <c r="F120">
        <v>40</v>
      </c>
      <c r="G120">
        <v>6</v>
      </c>
      <c r="H120">
        <v>6</v>
      </c>
      <c r="I120">
        <v>4</v>
      </c>
      <c r="J120">
        <v>5</v>
      </c>
      <c r="K120">
        <f>SUM(dane_medale6[[#This Row],[Zloty]:[Brazowy]])+SUM(dane_medale6[[#This Row],[Zloty_1]:[Brazowy_3]])</f>
        <v>91</v>
      </c>
    </row>
    <row r="121" spans="1:11" x14ac:dyDescent="0.35">
      <c r="A121" s="1" t="s">
        <v>41</v>
      </c>
      <c r="B121" s="1" t="s">
        <v>22</v>
      </c>
      <c r="C121">
        <v>5</v>
      </c>
      <c r="D121">
        <v>14</v>
      </c>
      <c r="E121">
        <v>15</v>
      </c>
      <c r="F121">
        <v>15</v>
      </c>
      <c r="G121">
        <v>6</v>
      </c>
      <c r="H121">
        <v>7</v>
      </c>
      <c r="I121">
        <v>9</v>
      </c>
      <c r="J121">
        <v>8</v>
      </c>
      <c r="K121">
        <f>SUM(dane_medale6[[#This Row],[Zloty]:[Brazowy]])+SUM(dane_medale6[[#This Row],[Zloty_1]:[Brazowy_3]])</f>
        <v>68</v>
      </c>
    </row>
    <row r="122" spans="1:11" x14ac:dyDescent="0.35">
      <c r="A122" s="1" t="s">
        <v>48</v>
      </c>
      <c r="B122" s="1" t="s">
        <v>22</v>
      </c>
      <c r="C122">
        <v>11</v>
      </c>
      <c r="D122">
        <v>9</v>
      </c>
      <c r="E122">
        <v>9</v>
      </c>
      <c r="F122">
        <v>15</v>
      </c>
      <c r="G122">
        <v>9</v>
      </c>
      <c r="H122">
        <v>4</v>
      </c>
      <c r="I122">
        <v>2</v>
      </c>
      <c r="J122">
        <v>1</v>
      </c>
      <c r="K122">
        <f>SUM(dane_medale6[[#This Row],[Zloty]:[Brazowy]])+SUM(dane_medale6[[#This Row],[Zloty_1]:[Brazowy_3]])</f>
        <v>40</v>
      </c>
    </row>
    <row r="123" spans="1:11" x14ac:dyDescent="0.35">
      <c r="A123" s="1" t="s">
        <v>37</v>
      </c>
      <c r="B123" s="1" t="s">
        <v>22</v>
      </c>
      <c r="C123">
        <v>6</v>
      </c>
      <c r="D123">
        <v>6</v>
      </c>
      <c r="E123">
        <v>7</v>
      </c>
      <c r="F123">
        <v>10</v>
      </c>
      <c r="G123">
        <v>7</v>
      </c>
      <c r="H123">
        <v>4</v>
      </c>
      <c r="I123">
        <v>6</v>
      </c>
      <c r="J123">
        <v>1</v>
      </c>
      <c r="K123">
        <f>SUM(dane_medale6[[#This Row],[Zloty]:[Brazowy]])+SUM(dane_medale6[[#This Row],[Zloty_1]:[Brazowy_3]])</f>
        <v>34</v>
      </c>
    </row>
    <row r="124" spans="1:11" x14ac:dyDescent="0.35">
      <c r="A124" s="1" t="s">
        <v>122</v>
      </c>
      <c r="B124" s="1" t="s">
        <v>22</v>
      </c>
      <c r="C124">
        <v>6</v>
      </c>
      <c r="D124">
        <v>4</v>
      </c>
      <c r="E124">
        <v>6</v>
      </c>
      <c r="F124">
        <v>9</v>
      </c>
      <c r="G124">
        <v>7</v>
      </c>
      <c r="H124">
        <v>2</v>
      </c>
      <c r="I124">
        <v>4</v>
      </c>
      <c r="J124">
        <v>9</v>
      </c>
      <c r="K124">
        <f>SUM(dane_medale6[[#This Row],[Zloty]:[Brazowy]])+SUM(dane_medale6[[#This Row],[Zloty_1]:[Brazowy_3]])</f>
        <v>34</v>
      </c>
    </row>
    <row r="125" spans="1:11" x14ac:dyDescent="0.35">
      <c r="A125" s="1" t="s">
        <v>121</v>
      </c>
      <c r="B125" s="1" t="s">
        <v>22</v>
      </c>
      <c r="C125">
        <v>5</v>
      </c>
      <c r="D125">
        <v>7</v>
      </c>
      <c r="E125">
        <v>9</v>
      </c>
      <c r="F125">
        <v>8</v>
      </c>
      <c r="G125">
        <v>6</v>
      </c>
      <c r="H125">
        <v>2</v>
      </c>
      <c r="I125">
        <v>2</v>
      </c>
      <c r="J125">
        <v>1</v>
      </c>
      <c r="K125">
        <f>SUM(dane_medale6[[#This Row],[Zloty]:[Brazowy]])+SUM(dane_medale6[[#This Row],[Zloty_1]:[Brazowy_3]])</f>
        <v>29</v>
      </c>
    </row>
    <row r="126" spans="1:11" x14ac:dyDescent="0.35">
      <c r="A126" s="1" t="s">
        <v>66</v>
      </c>
      <c r="B126" s="1" t="s">
        <v>22</v>
      </c>
      <c r="C126">
        <v>20</v>
      </c>
      <c r="D126">
        <v>9</v>
      </c>
      <c r="E126">
        <v>8</v>
      </c>
      <c r="F126">
        <v>11</v>
      </c>
      <c r="G126">
        <v>6</v>
      </c>
      <c r="H126">
        <v>0</v>
      </c>
      <c r="I126">
        <v>0</v>
      </c>
      <c r="J126">
        <v>0</v>
      </c>
      <c r="K126">
        <f>SUM(dane_medale6[[#This Row],[Zloty]:[Brazowy]])+SUM(dane_medale6[[#This Row],[Zloty_1]:[Brazowy_3]])</f>
        <v>28</v>
      </c>
    </row>
    <row r="127" spans="1:11" x14ac:dyDescent="0.35">
      <c r="A127" s="1" t="s">
        <v>88</v>
      </c>
      <c r="B127" s="1" t="s">
        <v>22</v>
      </c>
      <c r="C127">
        <v>10</v>
      </c>
      <c r="D127">
        <v>3</v>
      </c>
      <c r="E127">
        <v>11</v>
      </c>
      <c r="F127">
        <v>5</v>
      </c>
      <c r="G127">
        <v>10</v>
      </c>
      <c r="H127">
        <v>0</v>
      </c>
      <c r="I127">
        <v>4</v>
      </c>
      <c r="J127">
        <v>3</v>
      </c>
      <c r="K127">
        <f>SUM(dane_medale6[[#This Row],[Zloty]:[Brazowy]])+SUM(dane_medale6[[#This Row],[Zloty_1]:[Brazowy_3]])</f>
        <v>26</v>
      </c>
    </row>
    <row r="128" spans="1:11" x14ac:dyDescent="0.35">
      <c r="A128" s="1" t="s">
        <v>112</v>
      </c>
      <c r="B128" s="1" t="s">
        <v>22</v>
      </c>
      <c r="C128">
        <v>23</v>
      </c>
      <c r="D128">
        <v>4</v>
      </c>
      <c r="E128">
        <v>8</v>
      </c>
      <c r="F128">
        <v>11</v>
      </c>
      <c r="G128">
        <v>7</v>
      </c>
      <c r="H128">
        <v>0</v>
      </c>
      <c r="I128">
        <v>0</v>
      </c>
      <c r="J128">
        <v>0</v>
      </c>
      <c r="K128">
        <f>SUM(dane_medale6[[#This Row],[Zloty]:[Brazowy]])+SUM(dane_medale6[[#This Row],[Zloty_1]:[Brazowy_3]])</f>
        <v>23</v>
      </c>
    </row>
    <row r="129" spans="1:11" x14ac:dyDescent="0.35">
      <c r="A129" s="1" t="s">
        <v>86</v>
      </c>
      <c r="B129" s="1" t="s">
        <v>22</v>
      </c>
      <c r="C129">
        <v>8</v>
      </c>
      <c r="D129">
        <v>6</v>
      </c>
      <c r="E129">
        <v>5</v>
      </c>
      <c r="F129">
        <v>10</v>
      </c>
      <c r="G129">
        <v>8</v>
      </c>
      <c r="H129">
        <v>0</v>
      </c>
      <c r="I129">
        <v>0</v>
      </c>
      <c r="J129">
        <v>0</v>
      </c>
      <c r="K129">
        <f>SUM(dane_medale6[[#This Row],[Zloty]:[Brazowy]])+SUM(dane_medale6[[#This Row],[Zloty_1]:[Brazowy_3]])</f>
        <v>21</v>
      </c>
    </row>
    <row r="130" spans="1:11" x14ac:dyDescent="0.35">
      <c r="A130" s="1" t="s">
        <v>85</v>
      </c>
      <c r="B130" s="1" t="s">
        <v>22</v>
      </c>
      <c r="C130">
        <v>16</v>
      </c>
      <c r="D130">
        <v>0</v>
      </c>
      <c r="E130">
        <v>0</v>
      </c>
      <c r="F130">
        <v>0</v>
      </c>
      <c r="G130">
        <v>18</v>
      </c>
      <c r="H130">
        <v>2</v>
      </c>
      <c r="I130">
        <v>2</v>
      </c>
      <c r="J130">
        <v>5</v>
      </c>
      <c r="K130">
        <f>SUM(dane_medale6[[#This Row],[Zloty]:[Brazowy]])+SUM(dane_medale6[[#This Row],[Zloty_1]:[Brazowy_3]])</f>
        <v>9</v>
      </c>
    </row>
    <row r="131" spans="1:11" x14ac:dyDescent="0.35">
      <c r="A131" s="1" t="s">
        <v>115</v>
      </c>
      <c r="B131" s="1" t="s">
        <v>22</v>
      </c>
      <c r="C131">
        <v>3</v>
      </c>
      <c r="D131">
        <v>1</v>
      </c>
      <c r="E131">
        <v>4</v>
      </c>
      <c r="F131">
        <v>3</v>
      </c>
      <c r="G131">
        <v>0</v>
      </c>
      <c r="H131">
        <v>0</v>
      </c>
      <c r="I131">
        <v>0</v>
      </c>
      <c r="J131">
        <v>0</v>
      </c>
      <c r="K131">
        <f>SUM(dane_medale6[[#This Row],[Zloty]:[Brazowy]])+SUM(dane_medale6[[#This Row],[Zloty_1]:[Brazowy_3]])</f>
        <v>8</v>
      </c>
    </row>
    <row r="132" spans="1:11" x14ac:dyDescent="0.35">
      <c r="A132" s="1" t="s">
        <v>94</v>
      </c>
      <c r="B132" s="1" t="s">
        <v>22</v>
      </c>
      <c r="C132">
        <v>5</v>
      </c>
      <c r="D132">
        <v>0</v>
      </c>
      <c r="E132">
        <v>2</v>
      </c>
      <c r="F132">
        <v>5</v>
      </c>
      <c r="G132">
        <v>6</v>
      </c>
      <c r="H132">
        <v>0</v>
      </c>
      <c r="I132">
        <v>0</v>
      </c>
      <c r="J132">
        <v>0</v>
      </c>
      <c r="K132">
        <f>SUM(dane_medale6[[#This Row],[Zloty]:[Brazowy]])+SUM(dane_medale6[[#This Row],[Zloty_1]:[Brazowy_3]])</f>
        <v>7</v>
      </c>
    </row>
    <row r="133" spans="1:11" x14ac:dyDescent="0.35">
      <c r="A133" s="1" t="s">
        <v>118</v>
      </c>
      <c r="B133" s="1" t="s">
        <v>22</v>
      </c>
      <c r="C133">
        <v>3</v>
      </c>
      <c r="D133">
        <v>1</v>
      </c>
      <c r="E133">
        <v>2</v>
      </c>
      <c r="F133">
        <v>4</v>
      </c>
      <c r="G133">
        <v>2</v>
      </c>
      <c r="H133">
        <v>0</v>
      </c>
      <c r="I133">
        <v>0</v>
      </c>
      <c r="J133">
        <v>0</v>
      </c>
      <c r="K133">
        <f>SUM(dane_medale6[[#This Row],[Zloty]:[Brazowy]])+SUM(dane_medale6[[#This Row],[Zloty_1]:[Brazowy_3]])</f>
        <v>7</v>
      </c>
    </row>
    <row r="134" spans="1:11" x14ac:dyDescent="0.35">
      <c r="A134" s="1" t="s">
        <v>67</v>
      </c>
      <c r="B134" s="1" t="s">
        <v>22</v>
      </c>
      <c r="C134">
        <v>19</v>
      </c>
      <c r="D134">
        <v>0</v>
      </c>
      <c r="E134">
        <v>2</v>
      </c>
      <c r="F134">
        <v>2</v>
      </c>
      <c r="G134">
        <v>17</v>
      </c>
      <c r="H134">
        <v>0</v>
      </c>
      <c r="I134">
        <v>0</v>
      </c>
      <c r="J134">
        <v>0</v>
      </c>
      <c r="K134">
        <f>SUM(dane_medale6[[#This Row],[Zloty]:[Brazowy]])+SUM(dane_medale6[[#This Row],[Zloty_1]:[Brazowy_3]])</f>
        <v>4</v>
      </c>
    </row>
    <row r="135" spans="1:11" x14ac:dyDescent="0.35">
      <c r="A135" s="1" t="s">
        <v>87</v>
      </c>
      <c r="B135" s="1" t="s">
        <v>22</v>
      </c>
      <c r="C135">
        <v>22</v>
      </c>
      <c r="D135">
        <v>1</v>
      </c>
      <c r="E135">
        <v>1</v>
      </c>
      <c r="F135">
        <v>0</v>
      </c>
      <c r="G135">
        <v>8</v>
      </c>
      <c r="H135">
        <v>0</v>
      </c>
      <c r="I135">
        <v>2</v>
      </c>
      <c r="J135">
        <v>0</v>
      </c>
      <c r="K135">
        <f>SUM(dane_medale6[[#This Row],[Zloty]:[Brazowy]])+SUM(dane_medale6[[#This Row],[Zloty_1]:[Brazowy_3]])</f>
        <v>4</v>
      </c>
    </row>
    <row r="136" spans="1:11" x14ac:dyDescent="0.35">
      <c r="A136" s="1" t="s">
        <v>119</v>
      </c>
      <c r="B136" s="1" t="s">
        <v>22</v>
      </c>
      <c r="C136">
        <v>1</v>
      </c>
      <c r="D136">
        <v>0</v>
      </c>
      <c r="E136">
        <v>2</v>
      </c>
      <c r="F136">
        <v>0</v>
      </c>
      <c r="G136">
        <v>1</v>
      </c>
      <c r="H136">
        <v>0</v>
      </c>
      <c r="I136">
        <v>0</v>
      </c>
      <c r="J136">
        <v>0</v>
      </c>
      <c r="K136">
        <f>SUM(dane_medale6[[#This Row],[Zloty]:[Brazowy]])+SUM(dane_medale6[[#This Row],[Zloty_1]:[Brazowy_3]])</f>
        <v>2</v>
      </c>
    </row>
    <row r="137" spans="1:11" x14ac:dyDescent="0.35">
      <c r="A137" s="1" t="s">
        <v>38</v>
      </c>
      <c r="B137" s="1" t="s">
        <v>22</v>
      </c>
      <c r="C137">
        <v>9</v>
      </c>
      <c r="D137">
        <v>0</v>
      </c>
      <c r="E137">
        <v>1</v>
      </c>
      <c r="F137">
        <v>0</v>
      </c>
      <c r="G137">
        <v>10</v>
      </c>
      <c r="H137">
        <v>0</v>
      </c>
      <c r="I137">
        <v>0</v>
      </c>
      <c r="J137">
        <v>0</v>
      </c>
      <c r="K137">
        <f>SUM(dane_medale6[[#This Row],[Zloty]:[Brazowy]])+SUM(dane_medale6[[#This Row],[Zloty_1]:[Brazowy_3]])</f>
        <v>1</v>
      </c>
    </row>
    <row r="138" spans="1:11" x14ac:dyDescent="0.35">
      <c r="A138" s="1" t="s">
        <v>39</v>
      </c>
      <c r="B138" s="1" t="s">
        <v>22</v>
      </c>
      <c r="C138">
        <v>2</v>
      </c>
      <c r="D138">
        <v>0</v>
      </c>
      <c r="E138">
        <v>1</v>
      </c>
      <c r="F138">
        <v>0</v>
      </c>
      <c r="G138">
        <v>2</v>
      </c>
      <c r="H138">
        <v>0</v>
      </c>
      <c r="I138">
        <v>0</v>
      </c>
      <c r="J138">
        <v>0</v>
      </c>
      <c r="K138">
        <f>SUM(dane_medale6[[#This Row],[Zloty]:[Brazowy]])+SUM(dane_medale6[[#This Row],[Zloty_1]:[Brazowy_3]])</f>
        <v>1</v>
      </c>
    </row>
    <row r="139" spans="1:11" x14ac:dyDescent="0.35">
      <c r="A139" s="1" t="s">
        <v>89</v>
      </c>
      <c r="B139" s="1" t="s">
        <v>22</v>
      </c>
      <c r="C139">
        <v>5</v>
      </c>
      <c r="D139">
        <v>0</v>
      </c>
      <c r="E139">
        <v>0</v>
      </c>
      <c r="F139">
        <v>1</v>
      </c>
      <c r="G139">
        <v>5</v>
      </c>
      <c r="H139">
        <v>0</v>
      </c>
      <c r="I139">
        <v>0</v>
      </c>
      <c r="J139">
        <v>0</v>
      </c>
      <c r="K139">
        <f>SUM(dane_medale6[[#This Row],[Zloty]:[Brazowy]])+SUM(dane_medale6[[#This Row],[Zloty_1]:[Brazowy_3]])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1D80-3C06-41F1-B807-84708C2F89C8}">
  <sheetPr>
    <outlinePr summaryBelow="0"/>
  </sheetPr>
  <dimension ref="A1:I146"/>
  <sheetViews>
    <sheetView workbookViewId="0">
      <selection activeCell="G3" sqref="G3:I8"/>
    </sheetView>
  </sheetViews>
  <sheetFormatPr defaultRowHeight="14.5" outlineLevelRow="2" x14ac:dyDescent="0.35"/>
  <cols>
    <col min="1" max="1" width="21.36328125" customWidth="1"/>
    <col min="2" max="2" width="24.7265625" customWidth="1"/>
    <col min="3" max="3" width="17.26953125" customWidth="1"/>
    <col min="7" max="7" width="20.54296875" customWidth="1"/>
  </cols>
  <sheetData>
    <row r="1" spans="1:9" x14ac:dyDescent="0.35">
      <c r="A1" t="s">
        <v>0</v>
      </c>
      <c r="B1" t="s">
        <v>1</v>
      </c>
      <c r="C1" t="s">
        <v>164</v>
      </c>
    </row>
    <row r="2" spans="1:9" x14ac:dyDescent="0.35">
      <c r="B2" s="5" t="s">
        <v>171</v>
      </c>
      <c r="C2">
        <f>SUBTOTAL(4,C4:C146)</f>
        <v>2681</v>
      </c>
    </row>
    <row r="3" spans="1:9" outlineLevel="1" x14ac:dyDescent="0.35">
      <c r="B3" s="5" t="s">
        <v>165</v>
      </c>
      <c r="C3">
        <f>SUBTOTAL(4,C4:C29)</f>
        <v>86</v>
      </c>
      <c r="G3" s="6" t="s">
        <v>13</v>
      </c>
      <c r="H3" s="6" t="s">
        <v>76</v>
      </c>
      <c r="I3" s="6">
        <v>86</v>
      </c>
    </row>
    <row r="4" spans="1:9" outlineLevel="2" x14ac:dyDescent="0.35">
      <c r="A4" t="s">
        <v>76</v>
      </c>
      <c r="B4" t="s">
        <v>13</v>
      </c>
      <c r="C4">
        <v>86</v>
      </c>
      <c r="G4" s="6" t="s">
        <v>15</v>
      </c>
      <c r="H4" s="6" t="s">
        <v>32</v>
      </c>
      <c r="I4" s="6">
        <v>108</v>
      </c>
    </row>
    <row r="5" spans="1:9" outlineLevel="2" x14ac:dyDescent="0.35">
      <c r="A5" t="s">
        <v>113</v>
      </c>
      <c r="B5" t="s">
        <v>13</v>
      </c>
      <c r="C5">
        <v>76</v>
      </c>
      <c r="G5" s="6" t="s">
        <v>25</v>
      </c>
      <c r="H5" s="6" t="s">
        <v>124</v>
      </c>
      <c r="I5" s="6">
        <v>2681</v>
      </c>
    </row>
    <row r="6" spans="1:9" outlineLevel="2" x14ac:dyDescent="0.35">
      <c r="A6" t="s">
        <v>49</v>
      </c>
      <c r="B6" t="s">
        <v>13</v>
      </c>
      <c r="C6">
        <v>45</v>
      </c>
      <c r="G6" s="6" t="s">
        <v>20</v>
      </c>
      <c r="H6" s="6" t="s">
        <v>19</v>
      </c>
      <c r="I6" s="6">
        <v>480</v>
      </c>
    </row>
    <row r="7" spans="1:9" outlineLevel="2" x14ac:dyDescent="0.35">
      <c r="A7" t="s">
        <v>45</v>
      </c>
      <c r="B7" t="s">
        <v>13</v>
      </c>
      <c r="C7">
        <v>26</v>
      </c>
      <c r="G7" s="6" t="s">
        <v>11</v>
      </c>
      <c r="H7" s="6" t="s">
        <v>36</v>
      </c>
      <c r="I7" s="6">
        <v>526</v>
      </c>
    </row>
    <row r="8" spans="1:9" outlineLevel="2" x14ac:dyDescent="0.35">
      <c r="A8" t="s">
        <v>103</v>
      </c>
      <c r="B8" t="s">
        <v>13</v>
      </c>
      <c r="C8">
        <v>23</v>
      </c>
      <c r="G8" s="6" t="s">
        <v>22</v>
      </c>
      <c r="H8" s="6" t="s">
        <v>153</v>
      </c>
      <c r="I8" s="6">
        <v>1204</v>
      </c>
    </row>
    <row r="9" spans="1:9" outlineLevel="2" x14ac:dyDescent="0.35">
      <c r="A9" t="s">
        <v>91</v>
      </c>
      <c r="B9" t="s">
        <v>13</v>
      </c>
      <c r="C9">
        <v>22</v>
      </c>
    </row>
    <row r="10" spans="1:9" outlineLevel="2" x14ac:dyDescent="0.35">
      <c r="A10" t="s">
        <v>12</v>
      </c>
      <c r="B10" t="s">
        <v>13</v>
      </c>
      <c r="C10">
        <v>15</v>
      </c>
    </row>
    <row r="11" spans="1:9" outlineLevel="2" x14ac:dyDescent="0.35">
      <c r="A11" t="s">
        <v>136</v>
      </c>
      <c r="B11" t="s">
        <v>13</v>
      </c>
      <c r="C11">
        <v>10</v>
      </c>
    </row>
    <row r="12" spans="1:9" outlineLevel="2" x14ac:dyDescent="0.35">
      <c r="A12" t="s">
        <v>151</v>
      </c>
      <c r="B12" t="s">
        <v>13</v>
      </c>
      <c r="C12">
        <v>8</v>
      </c>
    </row>
    <row r="13" spans="1:9" outlineLevel="2" x14ac:dyDescent="0.35">
      <c r="A13" t="s">
        <v>138</v>
      </c>
      <c r="B13" t="s">
        <v>13</v>
      </c>
      <c r="C13">
        <v>7</v>
      </c>
    </row>
    <row r="14" spans="1:9" outlineLevel="2" x14ac:dyDescent="0.35">
      <c r="A14" t="s">
        <v>72</v>
      </c>
      <c r="B14" t="s">
        <v>13</v>
      </c>
      <c r="C14">
        <v>5</v>
      </c>
    </row>
    <row r="15" spans="1:9" outlineLevel="2" x14ac:dyDescent="0.35">
      <c r="A15" t="s">
        <v>54</v>
      </c>
      <c r="B15" t="s">
        <v>13</v>
      </c>
      <c r="C15">
        <v>4</v>
      </c>
    </row>
    <row r="16" spans="1:9" outlineLevel="2" x14ac:dyDescent="0.35">
      <c r="A16" t="s">
        <v>97</v>
      </c>
      <c r="B16" t="s">
        <v>13</v>
      </c>
      <c r="C16">
        <v>4</v>
      </c>
    </row>
    <row r="17" spans="1:3" outlineLevel="2" x14ac:dyDescent="0.35">
      <c r="A17" t="s">
        <v>96</v>
      </c>
      <c r="B17" t="s">
        <v>13</v>
      </c>
      <c r="C17">
        <v>2</v>
      </c>
    </row>
    <row r="18" spans="1:3" outlineLevel="2" x14ac:dyDescent="0.35">
      <c r="A18" t="s">
        <v>132</v>
      </c>
      <c r="B18" t="s">
        <v>13</v>
      </c>
      <c r="C18">
        <v>2</v>
      </c>
    </row>
    <row r="19" spans="1:3" outlineLevel="2" x14ac:dyDescent="0.35">
      <c r="A19" t="s">
        <v>150</v>
      </c>
      <c r="B19" t="s">
        <v>13</v>
      </c>
      <c r="C19">
        <v>2</v>
      </c>
    </row>
    <row r="20" spans="1:3" outlineLevel="2" x14ac:dyDescent="0.35">
      <c r="A20" t="s">
        <v>34</v>
      </c>
      <c r="B20" t="s">
        <v>13</v>
      </c>
      <c r="C20">
        <v>1</v>
      </c>
    </row>
    <row r="21" spans="1:3" outlineLevel="2" x14ac:dyDescent="0.35">
      <c r="A21" t="s">
        <v>44</v>
      </c>
      <c r="B21" t="s">
        <v>13</v>
      </c>
      <c r="C21">
        <v>1</v>
      </c>
    </row>
    <row r="22" spans="1:3" outlineLevel="2" x14ac:dyDescent="0.35">
      <c r="A22" t="s">
        <v>47</v>
      </c>
      <c r="B22" t="s">
        <v>13</v>
      </c>
      <c r="C22">
        <v>1</v>
      </c>
    </row>
    <row r="23" spans="1:3" outlineLevel="2" x14ac:dyDescent="0.35">
      <c r="A23" t="s">
        <v>53</v>
      </c>
      <c r="B23" t="s">
        <v>13</v>
      </c>
      <c r="C23">
        <v>1</v>
      </c>
    </row>
    <row r="24" spans="1:3" outlineLevel="2" x14ac:dyDescent="0.35">
      <c r="A24" t="s">
        <v>92</v>
      </c>
      <c r="B24" t="s">
        <v>13</v>
      </c>
      <c r="C24">
        <v>1</v>
      </c>
    </row>
    <row r="25" spans="1:3" outlineLevel="2" x14ac:dyDescent="0.35">
      <c r="A25" t="s">
        <v>102</v>
      </c>
      <c r="B25" t="s">
        <v>13</v>
      </c>
      <c r="C25">
        <v>1</v>
      </c>
    </row>
    <row r="26" spans="1:3" outlineLevel="2" x14ac:dyDescent="0.35">
      <c r="A26" t="s">
        <v>117</v>
      </c>
      <c r="B26" t="s">
        <v>13</v>
      </c>
      <c r="C26">
        <v>1</v>
      </c>
    </row>
    <row r="27" spans="1:3" outlineLevel="2" x14ac:dyDescent="0.35">
      <c r="A27" t="s">
        <v>125</v>
      </c>
      <c r="B27" t="s">
        <v>13</v>
      </c>
      <c r="C27">
        <v>1</v>
      </c>
    </row>
    <row r="28" spans="1:3" outlineLevel="2" x14ac:dyDescent="0.35">
      <c r="A28" t="s">
        <v>133</v>
      </c>
      <c r="B28" t="s">
        <v>13</v>
      </c>
      <c r="C28">
        <v>1</v>
      </c>
    </row>
    <row r="29" spans="1:3" outlineLevel="2" x14ac:dyDescent="0.35">
      <c r="A29" t="s">
        <v>148</v>
      </c>
      <c r="B29" t="s">
        <v>13</v>
      </c>
      <c r="C29">
        <v>1</v>
      </c>
    </row>
    <row r="30" spans="1:3" outlineLevel="1" x14ac:dyDescent="0.35">
      <c r="B30" s="5" t="s">
        <v>166</v>
      </c>
      <c r="C30">
        <f>SUBTOTAL(4,C31:C43)</f>
        <v>108</v>
      </c>
    </row>
    <row r="31" spans="1:3" outlineLevel="2" x14ac:dyDescent="0.35">
      <c r="A31" t="s">
        <v>32</v>
      </c>
      <c r="B31" t="s">
        <v>15</v>
      </c>
      <c r="C31">
        <v>108</v>
      </c>
    </row>
    <row r="32" spans="1:3" outlineLevel="2" x14ac:dyDescent="0.35">
      <c r="A32" t="s">
        <v>17</v>
      </c>
      <c r="B32" t="s">
        <v>15</v>
      </c>
      <c r="C32">
        <v>70</v>
      </c>
    </row>
    <row r="33" spans="1:3" outlineLevel="2" x14ac:dyDescent="0.35">
      <c r="A33" t="s">
        <v>78</v>
      </c>
      <c r="B33" t="s">
        <v>15</v>
      </c>
      <c r="C33">
        <v>19</v>
      </c>
    </row>
    <row r="34" spans="1:3" outlineLevel="2" x14ac:dyDescent="0.35">
      <c r="A34" t="s">
        <v>35</v>
      </c>
      <c r="B34" t="s">
        <v>15</v>
      </c>
      <c r="C34">
        <v>13</v>
      </c>
    </row>
    <row r="35" spans="1:3" outlineLevel="2" x14ac:dyDescent="0.35">
      <c r="A35" t="s">
        <v>142</v>
      </c>
      <c r="B35" t="s">
        <v>15</v>
      </c>
      <c r="C35">
        <v>12</v>
      </c>
    </row>
    <row r="36" spans="1:3" outlineLevel="2" x14ac:dyDescent="0.35">
      <c r="A36" t="s">
        <v>140</v>
      </c>
      <c r="B36" t="s">
        <v>15</v>
      </c>
      <c r="C36">
        <v>10</v>
      </c>
    </row>
    <row r="37" spans="1:3" outlineLevel="2" x14ac:dyDescent="0.35">
      <c r="A37" t="s">
        <v>109</v>
      </c>
      <c r="B37" t="s">
        <v>15</v>
      </c>
      <c r="C37">
        <v>4</v>
      </c>
    </row>
    <row r="38" spans="1:3" outlineLevel="2" x14ac:dyDescent="0.35">
      <c r="A38" t="s">
        <v>107</v>
      </c>
      <c r="B38" t="s">
        <v>15</v>
      </c>
      <c r="C38">
        <v>3</v>
      </c>
    </row>
    <row r="39" spans="1:3" outlineLevel="2" x14ac:dyDescent="0.35">
      <c r="A39" t="s">
        <v>46</v>
      </c>
      <c r="B39" t="s">
        <v>15</v>
      </c>
      <c r="C39">
        <v>2</v>
      </c>
    </row>
    <row r="40" spans="1:3" outlineLevel="2" x14ac:dyDescent="0.35">
      <c r="A40" t="s">
        <v>126</v>
      </c>
      <c r="B40" t="s">
        <v>15</v>
      </c>
      <c r="C40">
        <v>2</v>
      </c>
    </row>
    <row r="41" spans="1:3" outlineLevel="2" x14ac:dyDescent="0.35">
      <c r="A41" t="s">
        <v>14</v>
      </c>
      <c r="B41" t="s">
        <v>15</v>
      </c>
      <c r="C41">
        <v>1</v>
      </c>
    </row>
    <row r="42" spans="1:3" outlineLevel="2" x14ac:dyDescent="0.35">
      <c r="A42" t="s">
        <v>57</v>
      </c>
      <c r="B42" t="s">
        <v>15</v>
      </c>
      <c r="C42">
        <v>1</v>
      </c>
    </row>
    <row r="43" spans="1:3" outlineLevel="2" x14ac:dyDescent="0.35">
      <c r="A43" t="s">
        <v>108</v>
      </c>
      <c r="B43" t="s">
        <v>15</v>
      </c>
      <c r="C43">
        <v>1</v>
      </c>
    </row>
    <row r="44" spans="1:3" outlineLevel="1" x14ac:dyDescent="0.35">
      <c r="B44" s="5" t="s">
        <v>167</v>
      </c>
      <c r="C44">
        <f>SUBTOTAL(4,C45:C58)</f>
        <v>2681</v>
      </c>
    </row>
    <row r="45" spans="1:3" outlineLevel="2" x14ac:dyDescent="0.35">
      <c r="A45" t="s">
        <v>124</v>
      </c>
      <c r="B45" t="s">
        <v>25</v>
      </c>
      <c r="C45">
        <v>2681</v>
      </c>
    </row>
    <row r="46" spans="1:3" outlineLevel="2" x14ac:dyDescent="0.35">
      <c r="A46" t="s">
        <v>73</v>
      </c>
      <c r="B46" t="s">
        <v>25</v>
      </c>
      <c r="C46">
        <v>448</v>
      </c>
    </row>
    <row r="47" spans="1:3" outlineLevel="2" x14ac:dyDescent="0.35">
      <c r="A47" t="s">
        <v>82</v>
      </c>
      <c r="B47" t="s">
        <v>25</v>
      </c>
      <c r="C47">
        <v>208</v>
      </c>
    </row>
    <row r="48" spans="1:3" outlineLevel="2" x14ac:dyDescent="0.35">
      <c r="A48" t="s">
        <v>69</v>
      </c>
      <c r="B48" t="s">
        <v>25</v>
      </c>
      <c r="C48">
        <v>67</v>
      </c>
    </row>
    <row r="49" spans="1:3" outlineLevel="2" x14ac:dyDescent="0.35">
      <c r="A49" t="s">
        <v>93</v>
      </c>
      <c r="B49" t="s">
        <v>25</v>
      </c>
      <c r="C49">
        <v>62</v>
      </c>
    </row>
    <row r="50" spans="1:3" outlineLevel="2" x14ac:dyDescent="0.35">
      <c r="A50" t="s">
        <v>135</v>
      </c>
      <c r="B50" t="s">
        <v>25</v>
      </c>
      <c r="C50">
        <v>18</v>
      </c>
    </row>
    <row r="51" spans="1:3" outlineLevel="2" x14ac:dyDescent="0.35">
      <c r="A51" t="s">
        <v>24</v>
      </c>
      <c r="B51" t="s">
        <v>25</v>
      </c>
      <c r="C51">
        <v>12</v>
      </c>
    </row>
    <row r="52" spans="1:3" outlineLevel="2" x14ac:dyDescent="0.35">
      <c r="A52" t="s">
        <v>111</v>
      </c>
      <c r="B52" t="s">
        <v>25</v>
      </c>
      <c r="C52">
        <v>8</v>
      </c>
    </row>
    <row r="53" spans="1:3" outlineLevel="2" x14ac:dyDescent="0.35">
      <c r="A53" t="s">
        <v>43</v>
      </c>
      <c r="B53" t="s">
        <v>25</v>
      </c>
      <c r="C53">
        <v>6</v>
      </c>
    </row>
    <row r="54" spans="1:3" outlineLevel="2" x14ac:dyDescent="0.35">
      <c r="A54" t="s">
        <v>81</v>
      </c>
      <c r="B54" t="s">
        <v>25</v>
      </c>
      <c r="C54">
        <v>4</v>
      </c>
    </row>
    <row r="55" spans="1:3" outlineLevel="2" x14ac:dyDescent="0.35">
      <c r="A55" t="s">
        <v>58</v>
      </c>
      <c r="B55" t="s">
        <v>25</v>
      </c>
      <c r="C55">
        <v>2</v>
      </c>
    </row>
    <row r="56" spans="1:3" outlineLevel="2" x14ac:dyDescent="0.35">
      <c r="A56" t="s">
        <v>27</v>
      </c>
      <c r="B56" t="s">
        <v>25</v>
      </c>
      <c r="C56">
        <v>1</v>
      </c>
    </row>
    <row r="57" spans="1:3" outlineLevel="2" x14ac:dyDescent="0.35">
      <c r="A57" t="s">
        <v>29</v>
      </c>
      <c r="B57" t="s">
        <v>25</v>
      </c>
      <c r="C57">
        <v>1</v>
      </c>
    </row>
    <row r="58" spans="1:3" outlineLevel="2" x14ac:dyDescent="0.35">
      <c r="A58" t="s">
        <v>149</v>
      </c>
      <c r="B58" t="s">
        <v>25</v>
      </c>
      <c r="C58">
        <v>1</v>
      </c>
    </row>
    <row r="59" spans="1:3" outlineLevel="1" x14ac:dyDescent="0.35">
      <c r="B59" s="5" t="s">
        <v>168</v>
      </c>
      <c r="C59">
        <f>SUBTOTAL(4,C60:C62)</f>
        <v>480</v>
      </c>
    </row>
    <row r="60" spans="1:3" outlineLevel="2" x14ac:dyDescent="0.35">
      <c r="A60" t="s">
        <v>19</v>
      </c>
      <c r="B60" t="s">
        <v>20</v>
      </c>
      <c r="C60">
        <v>480</v>
      </c>
    </row>
    <row r="61" spans="1:3" outlineLevel="2" x14ac:dyDescent="0.35">
      <c r="A61" t="s">
        <v>105</v>
      </c>
      <c r="B61" t="s">
        <v>20</v>
      </c>
      <c r="C61">
        <v>100</v>
      </c>
    </row>
    <row r="62" spans="1:3" outlineLevel="2" x14ac:dyDescent="0.35">
      <c r="A62" t="s">
        <v>134</v>
      </c>
      <c r="B62" t="s">
        <v>20</v>
      </c>
      <c r="C62">
        <v>1</v>
      </c>
    </row>
    <row r="63" spans="1:3" outlineLevel="1" x14ac:dyDescent="0.35">
      <c r="B63" s="5" t="s">
        <v>169</v>
      </c>
      <c r="C63">
        <f>SUBTOTAL(4,C64:C98)</f>
        <v>526</v>
      </c>
    </row>
    <row r="64" spans="1:3" outlineLevel="2" x14ac:dyDescent="0.35">
      <c r="A64" t="s">
        <v>36</v>
      </c>
      <c r="B64" t="s">
        <v>11</v>
      </c>
      <c r="C64">
        <v>526</v>
      </c>
    </row>
    <row r="65" spans="1:3" outlineLevel="2" x14ac:dyDescent="0.35">
      <c r="A65" t="s">
        <v>70</v>
      </c>
      <c r="B65" t="s">
        <v>11</v>
      </c>
      <c r="C65">
        <v>443</v>
      </c>
    </row>
    <row r="66" spans="1:3" outlineLevel="2" x14ac:dyDescent="0.35">
      <c r="A66" t="s">
        <v>79</v>
      </c>
      <c r="B66" t="s">
        <v>11</v>
      </c>
      <c r="C66">
        <v>296</v>
      </c>
    </row>
    <row r="67" spans="1:3" outlineLevel="2" x14ac:dyDescent="0.35">
      <c r="A67" t="s">
        <v>137</v>
      </c>
      <c r="B67" t="s">
        <v>11</v>
      </c>
      <c r="C67">
        <v>88</v>
      </c>
    </row>
    <row r="68" spans="1:3" outlineLevel="2" x14ac:dyDescent="0.35">
      <c r="A68" t="s">
        <v>65</v>
      </c>
      <c r="B68" t="s">
        <v>11</v>
      </c>
      <c r="C68">
        <v>60</v>
      </c>
    </row>
    <row r="69" spans="1:3" outlineLevel="2" x14ac:dyDescent="0.35">
      <c r="A69" t="s">
        <v>75</v>
      </c>
      <c r="B69" t="s">
        <v>11</v>
      </c>
      <c r="C69">
        <v>59</v>
      </c>
    </row>
    <row r="70" spans="1:3" outlineLevel="2" x14ac:dyDescent="0.35">
      <c r="A70" t="s">
        <v>80</v>
      </c>
      <c r="B70" t="s">
        <v>11</v>
      </c>
      <c r="C70">
        <v>49</v>
      </c>
    </row>
    <row r="71" spans="1:3" outlineLevel="2" x14ac:dyDescent="0.35">
      <c r="A71" t="s">
        <v>63</v>
      </c>
      <c r="B71" t="s">
        <v>11</v>
      </c>
      <c r="C71">
        <v>27</v>
      </c>
    </row>
    <row r="72" spans="1:3" outlineLevel="2" x14ac:dyDescent="0.35">
      <c r="A72" t="s">
        <v>23</v>
      </c>
      <c r="B72" t="s">
        <v>11</v>
      </c>
      <c r="C72">
        <v>26</v>
      </c>
    </row>
    <row r="73" spans="1:3" outlineLevel="2" x14ac:dyDescent="0.35">
      <c r="A73" t="s">
        <v>62</v>
      </c>
      <c r="B73" t="s">
        <v>11</v>
      </c>
      <c r="C73">
        <v>26</v>
      </c>
    </row>
    <row r="74" spans="1:3" outlineLevel="2" x14ac:dyDescent="0.35">
      <c r="A74" t="s">
        <v>56</v>
      </c>
      <c r="B74" t="s">
        <v>11</v>
      </c>
      <c r="C74">
        <v>25</v>
      </c>
    </row>
    <row r="75" spans="1:3" outlineLevel="2" x14ac:dyDescent="0.35">
      <c r="A75" t="s">
        <v>95</v>
      </c>
      <c r="B75" t="s">
        <v>11</v>
      </c>
      <c r="C75">
        <v>24</v>
      </c>
    </row>
    <row r="76" spans="1:3" outlineLevel="2" x14ac:dyDescent="0.35">
      <c r="A76" t="s">
        <v>131</v>
      </c>
      <c r="B76" t="s">
        <v>11</v>
      </c>
      <c r="C76">
        <v>24</v>
      </c>
    </row>
    <row r="77" spans="1:3" outlineLevel="2" x14ac:dyDescent="0.35">
      <c r="A77" t="s">
        <v>141</v>
      </c>
      <c r="B77" t="s">
        <v>11</v>
      </c>
      <c r="C77">
        <v>21</v>
      </c>
    </row>
    <row r="78" spans="1:3" outlineLevel="2" x14ac:dyDescent="0.35">
      <c r="A78" t="s">
        <v>18</v>
      </c>
      <c r="B78" t="s">
        <v>11</v>
      </c>
      <c r="C78">
        <v>12</v>
      </c>
    </row>
    <row r="79" spans="1:3" outlineLevel="2" x14ac:dyDescent="0.35">
      <c r="A79" t="s">
        <v>106</v>
      </c>
      <c r="B79" t="s">
        <v>11</v>
      </c>
      <c r="C79">
        <v>10</v>
      </c>
    </row>
    <row r="80" spans="1:3" outlineLevel="2" x14ac:dyDescent="0.35">
      <c r="A80" t="s">
        <v>50</v>
      </c>
      <c r="B80" t="s">
        <v>11</v>
      </c>
      <c r="C80">
        <v>9</v>
      </c>
    </row>
    <row r="81" spans="1:3" outlineLevel="2" x14ac:dyDescent="0.35">
      <c r="A81" t="s">
        <v>68</v>
      </c>
      <c r="B81" t="s">
        <v>11</v>
      </c>
      <c r="C81">
        <v>7</v>
      </c>
    </row>
    <row r="82" spans="1:3" outlineLevel="2" x14ac:dyDescent="0.35">
      <c r="A82" t="s">
        <v>90</v>
      </c>
      <c r="B82" t="s">
        <v>11</v>
      </c>
      <c r="C82">
        <v>6</v>
      </c>
    </row>
    <row r="83" spans="1:3" outlineLevel="2" x14ac:dyDescent="0.35">
      <c r="A83" t="s">
        <v>74</v>
      </c>
      <c r="B83" t="s">
        <v>11</v>
      </c>
      <c r="C83">
        <v>4</v>
      </c>
    </row>
    <row r="84" spans="1:3" outlineLevel="2" x14ac:dyDescent="0.35">
      <c r="A84" t="s">
        <v>84</v>
      </c>
      <c r="B84" t="s">
        <v>11</v>
      </c>
      <c r="C84">
        <v>4</v>
      </c>
    </row>
    <row r="85" spans="1:3" outlineLevel="2" x14ac:dyDescent="0.35">
      <c r="A85" t="s">
        <v>120</v>
      </c>
      <c r="B85" t="s">
        <v>11</v>
      </c>
      <c r="C85">
        <v>4</v>
      </c>
    </row>
    <row r="86" spans="1:3" outlineLevel="2" x14ac:dyDescent="0.35">
      <c r="A86" t="s">
        <v>16</v>
      </c>
      <c r="B86" t="s">
        <v>11</v>
      </c>
      <c r="C86">
        <v>3</v>
      </c>
    </row>
    <row r="87" spans="1:3" outlineLevel="2" x14ac:dyDescent="0.35">
      <c r="A87" t="s">
        <v>61</v>
      </c>
      <c r="B87" t="s">
        <v>11</v>
      </c>
      <c r="C87">
        <v>3</v>
      </c>
    </row>
    <row r="88" spans="1:3" outlineLevel="2" x14ac:dyDescent="0.35">
      <c r="A88" t="s">
        <v>77</v>
      </c>
      <c r="B88" t="s">
        <v>11</v>
      </c>
      <c r="C88">
        <v>3</v>
      </c>
    </row>
    <row r="89" spans="1:3" outlineLevel="2" x14ac:dyDescent="0.35">
      <c r="A89" t="s">
        <v>127</v>
      </c>
      <c r="B89" t="s">
        <v>11</v>
      </c>
      <c r="C89">
        <v>3</v>
      </c>
    </row>
    <row r="90" spans="1:3" outlineLevel="2" x14ac:dyDescent="0.35">
      <c r="A90" t="s">
        <v>130</v>
      </c>
      <c r="B90" t="s">
        <v>11</v>
      </c>
      <c r="C90">
        <v>3</v>
      </c>
    </row>
    <row r="91" spans="1:3" outlineLevel="2" x14ac:dyDescent="0.35">
      <c r="A91" t="s">
        <v>10</v>
      </c>
      <c r="B91" t="s">
        <v>11</v>
      </c>
      <c r="C91">
        <v>2</v>
      </c>
    </row>
    <row r="92" spans="1:3" outlineLevel="2" x14ac:dyDescent="0.35">
      <c r="A92" t="s">
        <v>83</v>
      </c>
      <c r="B92" t="s">
        <v>11</v>
      </c>
      <c r="C92">
        <v>2</v>
      </c>
    </row>
    <row r="93" spans="1:3" outlineLevel="2" x14ac:dyDescent="0.35">
      <c r="A93" t="s">
        <v>123</v>
      </c>
      <c r="B93" t="s">
        <v>11</v>
      </c>
      <c r="C93">
        <v>2</v>
      </c>
    </row>
    <row r="94" spans="1:3" outlineLevel="2" x14ac:dyDescent="0.35">
      <c r="A94" t="s">
        <v>145</v>
      </c>
      <c r="B94" t="s">
        <v>11</v>
      </c>
      <c r="C94">
        <v>2</v>
      </c>
    </row>
    <row r="95" spans="1:3" outlineLevel="2" x14ac:dyDescent="0.35">
      <c r="A95" t="s">
        <v>26</v>
      </c>
      <c r="B95" t="s">
        <v>11</v>
      </c>
      <c r="C95">
        <v>1</v>
      </c>
    </row>
    <row r="96" spans="1:3" outlineLevel="2" x14ac:dyDescent="0.35">
      <c r="A96" t="s">
        <v>31</v>
      </c>
      <c r="B96" t="s">
        <v>11</v>
      </c>
      <c r="C96">
        <v>1</v>
      </c>
    </row>
    <row r="97" spans="1:3" outlineLevel="2" x14ac:dyDescent="0.35">
      <c r="A97" t="s">
        <v>64</v>
      </c>
      <c r="B97" t="s">
        <v>11</v>
      </c>
      <c r="C97">
        <v>1</v>
      </c>
    </row>
    <row r="98" spans="1:3" outlineLevel="2" x14ac:dyDescent="0.35">
      <c r="A98" t="s">
        <v>152</v>
      </c>
      <c r="B98" t="s">
        <v>11</v>
      </c>
      <c r="C98">
        <v>1</v>
      </c>
    </row>
    <row r="99" spans="1:3" outlineLevel="1" x14ac:dyDescent="0.35">
      <c r="B99" s="5" t="s">
        <v>170</v>
      </c>
      <c r="C99">
        <f>SUBTOTAL(4,C100:C146)</f>
        <v>1204</v>
      </c>
    </row>
    <row r="100" spans="1:3" outlineLevel="2" x14ac:dyDescent="0.35">
      <c r="A100" t="s">
        <v>153</v>
      </c>
      <c r="B100" t="s">
        <v>22</v>
      </c>
      <c r="C100">
        <v>1204</v>
      </c>
    </row>
    <row r="101" spans="1:3" outlineLevel="2" x14ac:dyDescent="0.35">
      <c r="A101" t="s">
        <v>144</v>
      </c>
      <c r="B101" t="s">
        <v>22</v>
      </c>
      <c r="C101">
        <v>806</v>
      </c>
    </row>
    <row r="102" spans="1:3" outlineLevel="2" x14ac:dyDescent="0.35">
      <c r="A102" t="s">
        <v>98</v>
      </c>
      <c r="B102" t="s">
        <v>22</v>
      </c>
      <c r="C102">
        <v>782</v>
      </c>
    </row>
    <row r="103" spans="1:3" outlineLevel="2" x14ac:dyDescent="0.35">
      <c r="A103" t="s">
        <v>52</v>
      </c>
      <c r="B103" t="s">
        <v>22</v>
      </c>
      <c r="C103">
        <v>780</v>
      </c>
    </row>
    <row r="104" spans="1:3" outlineLevel="2" x14ac:dyDescent="0.35">
      <c r="A104" t="s">
        <v>146</v>
      </c>
      <c r="B104" t="s">
        <v>22</v>
      </c>
      <c r="C104">
        <v>663</v>
      </c>
    </row>
    <row r="105" spans="1:3" outlineLevel="2" x14ac:dyDescent="0.35">
      <c r="A105" t="s">
        <v>129</v>
      </c>
      <c r="B105" t="s">
        <v>22</v>
      </c>
      <c r="C105">
        <v>627</v>
      </c>
    </row>
    <row r="106" spans="1:3" outlineLevel="2" x14ac:dyDescent="0.35">
      <c r="A106" t="s">
        <v>114</v>
      </c>
      <c r="B106" t="s">
        <v>22</v>
      </c>
      <c r="C106">
        <v>521</v>
      </c>
    </row>
    <row r="107" spans="1:3" outlineLevel="2" x14ac:dyDescent="0.35">
      <c r="A107" t="s">
        <v>101</v>
      </c>
      <c r="B107" t="s">
        <v>22</v>
      </c>
      <c r="C107">
        <v>519</v>
      </c>
    </row>
    <row r="108" spans="1:3" outlineLevel="2" x14ac:dyDescent="0.35">
      <c r="A108" t="s">
        <v>143</v>
      </c>
      <c r="B108" t="s">
        <v>22</v>
      </c>
      <c r="C108">
        <v>482</v>
      </c>
    </row>
    <row r="109" spans="1:3" outlineLevel="2" x14ac:dyDescent="0.35">
      <c r="A109" t="s">
        <v>104</v>
      </c>
      <c r="B109" t="s">
        <v>22</v>
      </c>
      <c r="C109">
        <v>477</v>
      </c>
    </row>
    <row r="110" spans="1:3" outlineLevel="2" x14ac:dyDescent="0.35">
      <c r="A110" t="s">
        <v>51</v>
      </c>
      <c r="B110" t="s">
        <v>22</v>
      </c>
      <c r="C110">
        <v>462</v>
      </c>
    </row>
    <row r="111" spans="1:3" outlineLevel="2" x14ac:dyDescent="0.35">
      <c r="A111" t="s">
        <v>60</v>
      </c>
      <c r="B111" t="s">
        <v>22</v>
      </c>
      <c r="C111">
        <v>376</v>
      </c>
    </row>
    <row r="112" spans="1:3" outlineLevel="2" x14ac:dyDescent="0.35">
      <c r="A112" t="s">
        <v>128</v>
      </c>
      <c r="B112" t="s">
        <v>22</v>
      </c>
      <c r="C112">
        <v>323</v>
      </c>
    </row>
    <row r="113" spans="1:3" outlineLevel="2" x14ac:dyDescent="0.35">
      <c r="A113" t="s">
        <v>21</v>
      </c>
      <c r="B113" t="s">
        <v>22</v>
      </c>
      <c r="C113">
        <v>304</v>
      </c>
    </row>
    <row r="114" spans="1:3" outlineLevel="2" x14ac:dyDescent="0.35">
      <c r="A114" t="s">
        <v>116</v>
      </c>
      <c r="B114" t="s">
        <v>22</v>
      </c>
      <c r="C114">
        <v>302</v>
      </c>
    </row>
    <row r="115" spans="1:3" outlineLevel="2" x14ac:dyDescent="0.35">
      <c r="A115" t="s">
        <v>110</v>
      </c>
      <c r="B115" t="s">
        <v>22</v>
      </c>
      <c r="C115">
        <v>291</v>
      </c>
    </row>
    <row r="116" spans="1:3" outlineLevel="2" x14ac:dyDescent="0.35">
      <c r="A116" t="s">
        <v>99</v>
      </c>
      <c r="B116" t="s">
        <v>22</v>
      </c>
      <c r="C116">
        <v>243</v>
      </c>
    </row>
    <row r="117" spans="1:3" outlineLevel="2" x14ac:dyDescent="0.35">
      <c r="A117" t="s">
        <v>33</v>
      </c>
      <c r="B117" t="s">
        <v>22</v>
      </c>
      <c r="C117">
        <v>220</v>
      </c>
    </row>
    <row r="118" spans="1:3" outlineLevel="2" x14ac:dyDescent="0.35">
      <c r="A118" t="s">
        <v>42</v>
      </c>
      <c r="B118" t="s">
        <v>22</v>
      </c>
      <c r="C118">
        <v>180</v>
      </c>
    </row>
    <row r="119" spans="1:3" outlineLevel="2" x14ac:dyDescent="0.35">
      <c r="A119" t="s">
        <v>40</v>
      </c>
      <c r="B119" t="s">
        <v>22</v>
      </c>
      <c r="C119">
        <v>168</v>
      </c>
    </row>
    <row r="120" spans="1:3" outlineLevel="2" x14ac:dyDescent="0.35">
      <c r="A120" t="s">
        <v>28</v>
      </c>
      <c r="B120" t="s">
        <v>22</v>
      </c>
      <c r="C120">
        <v>147</v>
      </c>
    </row>
    <row r="121" spans="1:3" outlineLevel="2" x14ac:dyDescent="0.35">
      <c r="A121" t="s">
        <v>100</v>
      </c>
      <c r="B121" t="s">
        <v>22</v>
      </c>
      <c r="C121">
        <v>137</v>
      </c>
    </row>
    <row r="122" spans="1:3" outlineLevel="2" x14ac:dyDescent="0.35">
      <c r="A122" t="s">
        <v>147</v>
      </c>
      <c r="B122" t="s">
        <v>22</v>
      </c>
      <c r="C122">
        <v>135</v>
      </c>
    </row>
    <row r="123" spans="1:3" outlineLevel="2" x14ac:dyDescent="0.35">
      <c r="A123" t="s">
        <v>59</v>
      </c>
      <c r="B123" t="s">
        <v>22</v>
      </c>
      <c r="C123">
        <v>133</v>
      </c>
    </row>
    <row r="124" spans="1:3" outlineLevel="2" x14ac:dyDescent="0.35">
      <c r="A124" t="s">
        <v>139</v>
      </c>
      <c r="B124" t="s">
        <v>22</v>
      </c>
      <c r="C124">
        <v>122</v>
      </c>
    </row>
    <row r="125" spans="1:3" outlineLevel="2" x14ac:dyDescent="0.35">
      <c r="A125" t="s">
        <v>55</v>
      </c>
      <c r="B125" t="s">
        <v>22</v>
      </c>
      <c r="C125">
        <v>110</v>
      </c>
    </row>
    <row r="126" spans="1:3" outlineLevel="2" x14ac:dyDescent="0.35">
      <c r="A126" t="s">
        <v>71</v>
      </c>
      <c r="B126" t="s">
        <v>22</v>
      </c>
      <c r="C126">
        <v>94</v>
      </c>
    </row>
    <row r="127" spans="1:3" outlineLevel="2" x14ac:dyDescent="0.35">
      <c r="A127" t="s">
        <v>30</v>
      </c>
      <c r="B127" t="s">
        <v>22</v>
      </c>
      <c r="C127">
        <v>91</v>
      </c>
    </row>
    <row r="128" spans="1:3" outlineLevel="2" x14ac:dyDescent="0.35">
      <c r="A128" t="s">
        <v>41</v>
      </c>
      <c r="B128" t="s">
        <v>22</v>
      </c>
      <c r="C128">
        <v>68</v>
      </c>
    </row>
    <row r="129" spans="1:3" outlineLevel="2" x14ac:dyDescent="0.35">
      <c r="A129" t="s">
        <v>48</v>
      </c>
      <c r="B129" t="s">
        <v>22</v>
      </c>
      <c r="C129">
        <v>40</v>
      </c>
    </row>
    <row r="130" spans="1:3" outlineLevel="2" x14ac:dyDescent="0.35">
      <c r="A130" t="s">
        <v>37</v>
      </c>
      <c r="B130" t="s">
        <v>22</v>
      </c>
      <c r="C130">
        <v>34</v>
      </c>
    </row>
    <row r="131" spans="1:3" outlineLevel="2" x14ac:dyDescent="0.35">
      <c r="A131" t="s">
        <v>122</v>
      </c>
      <c r="B131" t="s">
        <v>22</v>
      </c>
      <c r="C131">
        <v>34</v>
      </c>
    </row>
    <row r="132" spans="1:3" outlineLevel="2" x14ac:dyDescent="0.35">
      <c r="A132" t="s">
        <v>121</v>
      </c>
      <c r="B132" t="s">
        <v>22</v>
      </c>
      <c r="C132">
        <v>29</v>
      </c>
    </row>
    <row r="133" spans="1:3" outlineLevel="2" x14ac:dyDescent="0.35">
      <c r="A133" t="s">
        <v>66</v>
      </c>
      <c r="B133" t="s">
        <v>22</v>
      </c>
      <c r="C133">
        <v>28</v>
      </c>
    </row>
    <row r="134" spans="1:3" outlineLevel="2" x14ac:dyDescent="0.35">
      <c r="A134" t="s">
        <v>88</v>
      </c>
      <c r="B134" t="s">
        <v>22</v>
      </c>
      <c r="C134">
        <v>26</v>
      </c>
    </row>
    <row r="135" spans="1:3" outlineLevel="2" x14ac:dyDescent="0.35">
      <c r="A135" t="s">
        <v>112</v>
      </c>
      <c r="B135" t="s">
        <v>22</v>
      </c>
      <c r="C135">
        <v>23</v>
      </c>
    </row>
    <row r="136" spans="1:3" outlineLevel="2" x14ac:dyDescent="0.35">
      <c r="A136" t="s">
        <v>86</v>
      </c>
      <c r="B136" t="s">
        <v>22</v>
      </c>
      <c r="C136">
        <v>21</v>
      </c>
    </row>
    <row r="137" spans="1:3" outlineLevel="2" x14ac:dyDescent="0.35">
      <c r="A137" t="s">
        <v>85</v>
      </c>
      <c r="B137" t="s">
        <v>22</v>
      </c>
      <c r="C137">
        <v>9</v>
      </c>
    </row>
    <row r="138" spans="1:3" outlineLevel="2" x14ac:dyDescent="0.35">
      <c r="A138" t="s">
        <v>115</v>
      </c>
      <c r="B138" t="s">
        <v>22</v>
      </c>
      <c r="C138">
        <v>8</v>
      </c>
    </row>
    <row r="139" spans="1:3" outlineLevel="2" x14ac:dyDescent="0.35">
      <c r="A139" t="s">
        <v>94</v>
      </c>
      <c r="B139" t="s">
        <v>22</v>
      </c>
      <c r="C139">
        <v>7</v>
      </c>
    </row>
    <row r="140" spans="1:3" outlineLevel="2" x14ac:dyDescent="0.35">
      <c r="A140" t="s">
        <v>118</v>
      </c>
      <c r="B140" t="s">
        <v>22</v>
      </c>
      <c r="C140">
        <v>7</v>
      </c>
    </row>
    <row r="141" spans="1:3" outlineLevel="2" x14ac:dyDescent="0.35">
      <c r="A141" t="s">
        <v>67</v>
      </c>
      <c r="B141" t="s">
        <v>22</v>
      </c>
      <c r="C141">
        <v>4</v>
      </c>
    </row>
    <row r="142" spans="1:3" outlineLevel="2" x14ac:dyDescent="0.35">
      <c r="A142" t="s">
        <v>87</v>
      </c>
      <c r="B142" t="s">
        <v>22</v>
      </c>
      <c r="C142">
        <v>4</v>
      </c>
    </row>
    <row r="143" spans="1:3" outlineLevel="2" x14ac:dyDescent="0.35">
      <c r="A143" t="s">
        <v>119</v>
      </c>
      <c r="B143" t="s">
        <v>22</v>
      </c>
      <c r="C143">
        <v>2</v>
      </c>
    </row>
    <row r="144" spans="1:3" outlineLevel="2" x14ac:dyDescent="0.35">
      <c r="A144" t="s">
        <v>38</v>
      </c>
      <c r="B144" t="s">
        <v>22</v>
      </c>
      <c r="C144">
        <v>1</v>
      </c>
    </row>
    <row r="145" spans="1:3" outlineLevel="2" x14ac:dyDescent="0.35">
      <c r="A145" t="s">
        <v>39</v>
      </c>
      <c r="B145" t="s">
        <v>22</v>
      </c>
      <c r="C145">
        <v>1</v>
      </c>
    </row>
    <row r="146" spans="1:3" outlineLevel="2" x14ac:dyDescent="0.35">
      <c r="A146" t="s">
        <v>89</v>
      </c>
      <c r="B146" t="s">
        <v>22</v>
      </c>
      <c r="C146">
        <v>1</v>
      </c>
    </row>
  </sheetData>
  <pageMargins left="0.7" right="0.7" top="0.75" bottom="0.75" header="0.3" footer="0.3"/>
  <pageSetup paperSize="9" orientation="portrait" r:id="rId1"/>
  <rowBreaks count="5" manualBreakCount="5">
    <brk id="29" max="16383" man="1"/>
    <brk id="43" max="16383" man="1"/>
    <brk id="58" max="16383" man="1"/>
    <brk id="62" max="16383" man="1"/>
    <brk id="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8E407-9549-41A8-99E4-A478491C3EFB}">
  <dimension ref="A1:M139"/>
  <sheetViews>
    <sheetView zoomScale="55" zoomScaleNormal="55" workbookViewId="0">
      <selection activeCell="A20" sqref="A20:A138"/>
    </sheetView>
  </sheetViews>
  <sheetFormatPr defaultRowHeight="14.5" x14ac:dyDescent="0.35"/>
  <cols>
    <col min="1" max="1" width="34.81640625" bestFit="1" customWidth="1"/>
    <col min="2" max="2" width="12.26953125" bestFit="1" customWidth="1"/>
    <col min="3" max="3" width="11" bestFit="1" customWidth="1"/>
    <col min="4" max="4" width="7.26953125" bestFit="1" customWidth="1"/>
    <col min="5" max="5" width="9.54296875" bestFit="1" customWidth="1"/>
    <col min="6" max="6" width="10.1796875" bestFit="1" customWidth="1"/>
    <col min="7" max="7" width="12.7265625" bestFit="1" customWidth="1"/>
    <col min="8" max="8" width="9.26953125" bestFit="1" customWidth="1"/>
    <col min="9" max="9" width="11.54296875" bestFit="1" customWidth="1"/>
    <col min="10" max="10" width="12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161</v>
      </c>
      <c r="L1" t="s">
        <v>162</v>
      </c>
      <c r="M1" t="s">
        <v>163</v>
      </c>
    </row>
    <row r="2" spans="1:13" hidden="1" x14ac:dyDescent="0.35">
      <c r="A2" s="1" t="s">
        <v>10</v>
      </c>
      <c r="B2" s="1" t="s">
        <v>11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f>SUM(dane_medale5[[#This Row],[Zloty]],dane_medale5[[#This Row],[Zloty_1]])</f>
        <v>0</v>
      </c>
      <c r="L2">
        <f>SUM(dane_medale5[[#This Row],[Srebrny]:[Brazowy]])+SUM(dane_medale5[[#This Row],[Srebrny_2]:[Brazowy_3]])</f>
        <v>2</v>
      </c>
      <c r="M2">
        <f>IF(dane_medale5[[#This Row],[suma zlotych]]&gt;dane_medale5[[#This Row],[suma reszty]], 1, 0)</f>
        <v>0</v>
      </c>
    </row>
    <row r="3" spans="1:13" hidden="1" x14ac:dyDescent="0.35">
      <c r="A3" s="1" t="s">
        <v>12</v>
      </c>
      <c r="B3" s="1" t="s">
        <v>13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>
        <f>SUM(dane_medale5[[#This Row],[Zloty]],dane_medale5[[#This Row],[Zloty_1]])</f>
        <v>5</v>
      </c>
      <c r="L3">
        <f>SUM(dane_medale5[[#This Row],[Srebrny]:[Brazowy]])+SUM(dane_medale5[[#This Row],[Srebrny_2]:[Brazowy_3]])</f>
        <v>10</v>
      </c>
      <c r="M3">
        <f>IF(dane_medale5[[#This Row],[suma zlotych]]&gt;dane_medale5[[#This Row],[suma reszty]], 1, 0)</f>
        <v>0</v>
      </c>
    </row>
    <row r="4" spans="1:13" hidden="1" x14ac:dyDescent="0.35">
      <c r="A4" s="1" t="s">
        <v>14</v>
      </c>
      <c r="B4" s="1" t="s">
        <v>15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f>SUM(dane_medale5[[#This Row],[Zloty]],dane_medale5[[#This Row],[Zloty_1]])</f>
        <v>0</v>
      </c>
      <c r="L4">
        <f>SUM(dane_medale5[[#This Row],[Srebrny]:[Brazowy]])+SUM(dane_medale5[[#This Row],[Srebrny_2]:[Brazowy_3]])</f>
        <v>1</v>
      </c>
      <c r="M4">
        <f>IF(dane_medale5[[#This Row],[suma zlotych]]&gt;dane_medale5[[#This Row],[suma reszty]], 1, 0)</f>
        <v>0</v>
      </c>
    </row>
    <row r="5" spans="1:13" hidden="1" x14ac:dyDescent="0.35">
      <c r="A5" s="1" t="s">
        <v>16</v>
      </c>
      <c r="B5" s="1" t="s">
        <v>11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f>SUM(dane_medale5[[#This Row],[Zloty]],dane_medale5[[#This Row],[Zloty_1]])</f>
        <v>0</v>
      </c>
      <c r="L5">
        <f>SUM(dane_medale5[[#This Row],[Srebrny]:[Brazowy]])+SUM(dane_medale5[[#This Row],[Srebrny_2]:[Brazowy_3]])</f>
        <v>3</v>
      </c>
      <c r="M5">
        <f>IF(dane_medale5[[#This Row],[suma zlotych]]&gt;dane_medale5[[#This Row],[suma reszty]], 1, 0)</f>
        <v>0</v>
      </c>
    </row>
    <row r="6" spans="1:13" hidden="1" x14ac:dyDescent="0.35">
      <c r="A6" s="1" t="s">
        <v>17</v>
      </c>
      <c r="B6" s="1" t="s">
        <v>15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>
        <f>SUM(dane_medale5[[#This Row],[Zloty]],dane_medale5[[#This Row],[Zloty_1]])</f>
        <v>18</v>
      </c>
      <c r="L6">
        <f>SUM(dane_medale5[[#This Row],[Srebrny]:[Brazowy]])+SUM(dane_medale5[[#This Row],[Srebrny_2]:[Brazowy_3]])</f>
        <v>52</v>
      </c>
      <c r="M6">
        <f>IF(dane_medale5[[#This Row],[suma zlotych]]&gt;dane_medale5[[#This Row],[suma reszty]], 1, 0)</f>
        <v>0</v>
      </c>
    </row>
    <row r="7" spans="1:13" hidden="1" x14ac:dyDescent="0.35">
      <c r="A7" s="1" t="s">
        <v>18</v>
      </c>
      <c r="B7" s="1" t="s">
        <v>11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>
        <f>SUM(dane_medale5[[#This Row],[Zloty]],dane_medale5[[#This Row],[Zloty_1]])</f>
        <v>1</v>
      </c>
      <c r="L7">
        <f>SUM(dane_medale5[[#This Row],[Srebrny]:[Brazowy]])+SUM(dane_medale5[[#This Row],[Srebrny_2]:[Brazowy_3]])</f>
        <v>11</v>
      </c>
      <c r="M7">
        <f>IF(dane_medale5[[#This Row],[suma zlotych]]&gt;dane_medale5[[#This Row],[suma reszty]], 1, 0)</f>
        <v>0</v>
      </c>
    </row>
    <row r="8" spans="1:13" hidden="1" x14ac:dyDescent="0.35">
      <c r="A8" s="1" t="s">
        <v>19</v>
      </c>
      <c r="B8" s="1" t="s">
        <v>20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>
        <f>SUM(dane_medale5[[#This Row],[Zloty]],dane_medale5[[#This Row],[Zloty_1]])</f>
        <v>143</v>
      </c>
      <c r="L8">
        <f>SUM(dane_medale5[[#This Row],[Srebrny]:[Brazowy]])+SUM(dane_medale5[[#This Row],[Srebrny_2]:[Brazowy_3]])</f>
        <v>337</v>
      </c>
      <c r="M8">
        <f>IF(dane_medale5[[#This Row],[suma zlotych]]&gt;dane_medale5[[#This Row],[suma reszty]], 1, 0)</f>
        <v>0</v>
      </c>
    </row>
    <row r="9" spans="1:13" hidden="1" x14ac:dyDescent="0.35">
      <c r="A9" s="1" t="s">
        <v>21</v>
      </c>
      <c r="B9" s="1" t="s">
        <v>22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>
        <f>SUM(dane_medale5[[#This Row],[Zloty]],dane_medale5[[#This Row],[Zloty_1]])</f>
        <v>77</v>
      </c>
      <c r="L9">
        <f>SUM(dane_medale5[[#This Row],[Srebrny]:[Brazowy]])+SUM(dane_medale5[[#This Row],[Srebrny_2]:[Brazowy_3]])</f>
        <v>227</v>
      </c>
      <c r="M9">
        <f>IF(dane_medale5[[#This Row],[suma zlotych]]&gt;dane_medale5[[#This Row],[suma reszty]], 1, 0)</f>
        <v>0</v>
      </c>
    </row>
    <row r="10" spans="1:13" hidden="1" x14ac:dyDescent="0.35">
      <c r="A10" s="1" t="s">
        <v>23</v>
      </c>
      <c r="B10" s="1" t="s">
        <v>11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>
        <f>SUM(dane_medale5[[#This Row],[Zloty]],dane_medale5[[#This Row],[Zloty_1]])</f>
        <v>6</v>
      </c>
      <c r="L10">
        <f>SUM(dane_medale5[[#This Row],[Srebrny]:[Brazowy]])+SUM(dane_medale5[[#This Row],[Srebrny_2]:[Brazowy_3]])</f>
        <v>20</v>
      </c>
      <c r="M10">
        <f>IF(dane_medale5[[#This Row],[suma zlotych]]&gt;dane_medale5[[#This Row],[suma reszty]], 1, 0)</f>
        <v>0</v>
      </c>
    </row>
    <row r="11" spans="1:13" hidden="1" x14ac:dyDescent="0.35">
      <c r="A11" s="1" t="s">
        <v>24</v>
      </c>
      <c r="B11" s="1" t="s">
        <v>25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>
        <f>SUM(dane_medale5[[#This Row],[Zloty]],dane_medale5[[#This Row],[Zloty_1]])</f>
        <v>5</v>
      </c>
      <c r="L11">
        <f>SUM(dane_medale5[[#This Row],[Srebrny]:[Brazowy]])+SUM(dane_medale5[[#This Row],[Srebrny_2]:[Brazowy_3]])</f>
        <v>7</v>
      </c>
      <c r="M11">
        <f>IF(dane_medale5[[#This Row],[suma zlotych]]&gt;dane_medale5[[#This Row],[suma reszty]], 1, 0)</f>
        <v>0</v>
      </c>
    </row>
    <row r="12" spans="1:13" hidden="1" x14ac:dyDescent="0.35">
      <c r="A12" s="1" t="s">
        <v>26</v>
      </c>
      <c r="B12" s="1" t="s">
        <v>11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>SUM(dane_medale5[[#This Row],[Zloty]],dane_medale5[[#This Row],[Zloty_1]])</f>
        <v>0</v>
      </c>
      <c r="L12">
        <f>SUM(dane_medale5[[#This Row],[Srebrny]:[Brazowy]])+SUM(dane_medale5[[#This Row],[Srebrny_2]:[Brazowy_3]])</f>
        <v>1</v>
      </c>
      <c r="M12">
        <f>IF(dane_medale5[[#This Row],[suma zlotych]]&gt;dane_medale5[[#This Row],[suma reszty]], 1, 0)</f>
        <v>0</v>
      </c>
    </row>
    <row r="13" spans="1:13" hidden="1" x14ac:dyDescent="0.35">
      <c r="A13" s="1" t="s">
        <v>27</v>
      </c>
      <c r="B13" s="1" t="s">
        <v>25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>SUM(dane_medale5[[#This Row],[Zloty]],dane_medale5[[#This Row],[Zloty_1]])</f>
        <v>0</v>
      </c>
      <c r="L13">
        <f>SUM(dane_medale5[[#This Row],[Srebrny]:[Brazowy]])+SUM(dane_medale5[[#This Row],[Srebrny_2]:[Brazowy_3]])</f>
        <v>1</v>
      </c>
      <c r="M13">
        <f>IF(dane_medale5[[#This Row],[suma zlotych]]&gt;dane_medale5[[#This Row],[suma reszty]], 1, 0)</f>
        <v>0</v>
      </c>
    </row>
    <row r="14" spans="1:13" hidden="1" x14ac:dyDescent="0.35">
      <c r="A14" s="1" t="s">
        <v>28</v>
      </c>
      <c r="B14" s="1" t="s">
        <v>22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>
        <f>SUM(dane_medale5[[#This Row],[Zloty]],dane_medale5[[#This Row],[Zloty_1]])</f>
        <v>38</v>
      </c>
      <c r="L14">
        <f>SUM(dane_medale5[[#This Row],[Srebrny]:[Brazowy]])+SUM(dane_medale5[[#This Row],[Srebrny_2]:[Brazowy_3]])</f>
        <v>109</v>
      </c>
      <c r="M14">
        <f>IF(dane_medale5[[#This Row],[suma zlotych]]&gt;dane_medale5[[#This Row],[suma reszty]], 1, 0)</f>
        <v>0</v>
      </c>
    </row>
    <row r="15" spans="1:13" hidden="1" x14ac:dyDescent="0.35">
      <c r="A15" s="1" t="s">
        <v>29</v>
      </c>
      <c r="B15" s="1" t="s">
        <v>25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>
        <f>SUM(dane_medale5[[#This Row],[Zloty]],dane_medale5[[#This Row],[Zloty_1]])</f>
        <v>0</v>
      </c>
      <c r="L15">
        <f>SUM(dane_medale5[[#This Row],[Srebrny]:[Brazowy]])+SUM(dane_medale5[[#This Row],[Srebrny_2]:[Brazowy_3]])</f>
        <v>1</v>
      </c>
      <c r="M15">
        <f>IF(dane_medale5[[#This Row],[suma zlotych]]&gt;dane_medale5[[#This Row],[suma reszty]], 1, 0)</f>
        <v>0</v>
      </c>
    </row>
    <row r="16" spans="1:13" hidden="1" x14ac:dyDescent="0.35">
      <c r="A16" s="1" t="s">
        <v>30</v>
      </c>
      <c r="B16" s="1" t="s">
        <v>22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>
        <f>SUM(dane_medale5[[#This Row],[Zloty]],dane_medale5[[#This Row],[Zloty_1]])</f>
        <v>18</v>
      </c>
      <c r="L16">
        <f>SUM(dane_medale5[[#This Row],[Srebrny]:[Brazowy]])+SUM(dane_medale5[[#This Row],[Srebrny_2]:[Brazowy_3]])</f>
        <v>73</v>
      </c>
      <c r="M16">
        <f>IF(dane_medale5[[#This Row],[suma zlotych]]&gt;dane_medale5[[#This Row],[suma reszty]], 1, 0)</f>
        <v>0</v>
      </c>
    </row>
    <row r="17" spans="1:13" hidden="1" x14ac:dyDescent="0.35">
      <c r="A17" s="1" t="s">
        <v>31</v>
      </c>
      <c r="B17" s="1" t="s">
        <v>11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>SUM(dane_medale5[[#This Row],[Zloty]],dane_medale5[[#This Row],[Zloty_1]])</f>
        <v>0</v>
      </c>
      <c r="L17">
        <f>SUM(dane_medale5[[#This Row],[Srebrny]:[Brazowy]])+SUM(dane_medale5[[#This Row],[Srebrny_2]:[Brazowy_3]])</f>
        <v>1</v>
      </c>
      <c r="M17">
        <f>IF(dane_medale5[[#This Row],[suma zlotych]]&gt;dane_medale5[[#This Row],[suma reszty]], 1, 0)</f>
        <v>0</v>
      </c>
    </row>
    <row r="18" spans="1:13" hidden="1" x14ac:dyDescent="0.35">
      <c r="A18" s="1" t="s">
        <v>32</v>
      </c>
      <c r="B18" s="1" t="s">
        <v>15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>
        <f>SUM(dane_medale5[[#This Row],[Zloty]],dane_medale5[[#This Row],[Zloty_1]])</f>
        <v>23</v>
      </c>
      <c r="L18">
        <f>SUM(dane_medale5[[#This Row],[Srebrny]:[Brazowy]])+SUM(dane_medale5[[#This Row],[Srebrny_2]:[Brazowy_3]])</f>
        <v>85</v>
      </c>
      <c r="M18">
        <f>IF(dane_medale5[[#This Row],[suma zlotych]]&gt;dane_medale5[[#This Row],[suma reszty]], 1, 0)</f>
        <v>0</v>
      </c>
    </row>
    <row r="19" spans="1:13" hidden="1" x14ac:dyDescent="0.35">
      <c r="A19" s="1" t="s">
        <v>33</v>
      </c>
      <c r="B19" s="1" t="s">
        <v>22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>
        <f>SUM(dane_medale5[[#This Row],[Zloty]],dane_medale5[[#This Row],[Zloty_1]])</f>
        <v>52</v>
      </c>
      <c r="L19">
        <f>SUM(dane_medale5[[#This Row],[Srebrny]:[Brazowy]])+SUM(dane_medale5[[#This Row],[Srebrny_2]:[Brazowy_3]])</f>
        <v>168</v>
      </c>
      <c r="M19">
        <f>IF(dane_medale5[[#This Row],[suma zlotych]]&gt;dane_medale5[[#This Row],[suma reszty]], 1, 0)</f>
        <v>0</v>
      </c>
    </row>
    <row r="20" spans="1:13" x14ac:dyDescent="0.35">
      <c r="A20" s="4" t="s">
        <v>34</v>
      </c>
      <c r="B20" s="1" t="s">
        <v>13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>SUM(dane_medale5[[#This Row],[Zloty]],dane_medale5[[#This Row],[Zloty_1]])</f>
        <v>1</v>
      </c>
      <c r="L20">
        <f>SUM(dane_medale5[[#This Row],[Srebrny]:[Brazowy]])+SUM(dane_medale5[[#This Row],[Srebrny_2]:[Brazowy_3]])</f>
        <v>0</v>
      </c>
      <c r="M20">
        <f>IF(dane_medale5[[#This Row],[suma zlotych]]&gt;dane_medale5[[#This Row],[suma reszty]], 1, 0)</f>
        <v>1</v>
      </c>
    </row>
    <row r="21" spans="1:13" hidden="1" x14ac:dyDescent="0.35">
      <c r="A21" s="1" t="s">
        <v>35</v>
      </c>
      <c r="B21" s="1" t="s">
        <v>15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>
        <f>SUM(dane_medale5[[#This Row],[Zloty]],dane_medale5[[#This Row],[Zloty_1]])</f>
        <v>2</v>
      </c>
      <c r="L21">
        <f>SUM(dane_medale5[[#This Row],[Srebrny]:[Brazowy]])+SUM(dane_medale5[[#This Row],[Srebrny_2]:[Brazowy_3]])</f>
        <v>11</v>
      </c>
      <c r="M21">
        <f>IF(dane_medale5[[#This Row],[suma zlotych]]&gt;dane_medale5[[#This Row],[suma reszty]], 1, 0)</f>
        <v>0</v>
      </c>
    </row>
    <row r="22" spans="1:13" hidden="1" x14ac:dyDescent="0.35">
      <c r="A22" s="1" t="s">
        <v>36</v>
      </c>
      <c r="B22" s="1" t="s">
        <v>11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>
        <f>SUM(dane_medale5[[#This Row],[Zloty]],dane_medale5[[#This Row],[Zloty_1]])</f>
        <v>213</v>
      </c>
      <c r="L22">
        <f>SUM(dane_medale5[[#This Row],[Srebrny]:[Brazowy]])+SUM(dane_medale5[[#This Row],[Srebrny_2]:[Brazowy_3]])</f>
        <v>313</v>
      </c>
      <c r="M22">
        <f>IF(dane_medale5[[#This Row],[suma zlotych]]&gt;dane_medale5[[#This Row],[suma reszty]], 1, 0)</f>
        <v>0</v>
      </c>
    </row>
    <row r="23" spans="1:13" hidden="1" x14ac:dyDescent="0.35">
      <c r="A23" s="1" t="s">
        <v>37</v>
      </c>
      <c r="B23" s="1" t="s">
        <v>22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>
        <f>SUM(dane_medale5[[#This Row],[Zloty]],dane_medale5[[#This Row],[Zloty_1]])</f>
        <v>10</v>
      </c>
      <c r="L23">
        <f>SUM(dane_medale5[[#This Row],[Srebrny]:[Brazowy]])+SUM(dane_medale5[[#This Row],[Srebrny_2]:[Brazowy_3]])</f>
        <v>24</v>
      </c>
      <c r="M23">
        <f>IF(dane_medale5[[#This Row],[suma zlotych]]&gt;dane_medale5[[#This Row],[suma reszty]], 1, 0)</f>
        <v>0</v>
      </c>
    </row>
    <row r="24" spans="1:13" hidden="1" x14ac:dyDescent="0.35">
      <c r="A24" s="1" t="s">
        <v>38</v>
      </c>
      <c r="B24" s="1" t="s">
        <v>22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>
        <f>SUM(dane_medale5[[#This Row],[Zloty]],dane_medale5[[#This Row],[Zloty_1]])</f>
        <v>0</v>
      </c>
      <c r="L24">
        <f>SUM(dane_medale5[[#This Row],[Srebrny]:[Brazowy]])+SUM(dane_medale5[[#This Row],[Srebrny_2]:[Brazowy_3]])</f>
        <v>1</v>
      </c>
      <c r="M24">
        <f>IF(dane_medale5[[#This Row],[suma zlotych]]&gt;dane_medale5[[#This Row],[suma reszty]], 1, 0)</f>
        <v>0</v>
      </c>
    </row>
    <row r="25" spans="1:13" hidden="1" x14ac:dyDescent="0.35">
      <c r="A25" s="1" t="s">
        <v>39</v>
      </c>
      <c r="B25" s="1" t="s">
        <v>22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f>SUM(dane_medale5[[#This Row],[Zloty]],dane_medale5[[#This Row],[Zloty_1]])</f>
        <v>0</v>
      </c>
      <c r="L25">
        <f>SUM(dane_medale5[[#This Row],[Srebrny]:[Brazowy]])+SUM(dane_medale5[[#This Row],[Srebrny_2]:[Brazowy_3]])</f>
        <v>1</v>
      </c>
      <c r="M25">
        <f>IF(dane_medale5[[#This Row],[suma zlotych]]&gt;dane_medale5[[#This Row],[suma reszty]], 1, 0)</f>
        <v>0</v>
      </c>
    </row>
    <row r="26" spans="1:13" hidden="1" x14ac:dyDescent="0.35">
      <c r="A26" s="1" t="s">
        <v>40</v>
      </c>
      <c r="B26" s="1" t="s">
        <v>22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>
        <f>SUM(dane_medale5[[#This Row],[Zloty]],dane_medale5[[#This Row],[Zloty_1]])</f>
        <v>51</v>
      </c>
      <c r="L26">
        <f>SUM(dane_medale5[[#This Row],[Srebrny]:[Brazowy]])+SUM(dane_medale5[[#This Row],[Srebrny_2]:[Brazowy_3]])</f>
        <v>117</v>
      </c>
      <c r="M26">
        <f>IF(dane_medale5[[#This Row],[suma zlotych]]&gt;dane_medale5[[#This Row],[suma reszty]], 1, 0)</f>
        <v>0</v>
      </c>
    </row>
    <row r="27" spans="1:13" hidden="1" x14ac:dyDescent="0.35">
      <c r="A27" s="1" t="s">
        <v>41</v>
      </c>
      <c r="B27" s="1" t="s">
        <v>22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>
        <f>SUM(dane_medale5[[#This Row],[Zloty]],dane_medale5[[#This Row],[Zloty_1]])</f>
        <v>21</v>
      </c>
      <c r="L27">
        <f>SUM(dane_medale5[[#This Row],[Srebrny]:[Brazowy]])+SUM(dane_medale5[[#This Row],[Srebrny_2]:[Brazowy_3]])</f>
        <v>47</v>
      </c>
      <c r="M27">
        <f>IF(dane_medale5[[#This Row],[suma zlotych]]&gt;dane_medale5[[#This Row],[suma reszty]], 1, 0)</f>
        <v>0</v>
      </c>
    </row>
    <row r="28" spans="1:13" hidden="1" x14ac:dyDescent="0.35">
      <c r="A28" s="1" t="s">
        <v>42</v>
      </c>
      <c r="B28" s="1" t="s">
        <v>22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>
        <f>SUM(dane_medale5[[#This Row],[Zloty]],dane_medale5[[#This Row],[Zloty_1]])</f>
        <v>43</v>
      </c>
      <c r="L28">
        <f>SUM(dane_medale5[[#This Row],[Srebrny]:[Brazowy]])+SUM(dane_medale5[[#This Row],[Srebrny_2]:[Brazowy_3]])</f>
        <v>137</v>
      </c>
      <c r="M28">
        <f>IF(dane_medale5[[#This Row],[suma zlotych]]&gt;dane_medale5[[#This Row],[suma reszty]], 1, 0)</f>
        <v>0</v>
      </c>
    </row>
    <row r="29" spans="1:13" hidden="1" x14ac:dyDescent="0.35">
      <c r="A29" s="1" t="s">
        <v>43</v>
      </c>
      <c r="B29" s="1" t="s">
        <v>25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f>SUM(dane_medale5[[#This Row],[Zloty]],dane_medale5[[#This Row],[Zloty_1]])</f>
        <v>3</v>
      </c>
      <c r="L29">
        <f>SUM(dane_medale5[[#This Row],[Srebrny]:[Brazowy]])+SUM(dane_medale5[[#This Row],[Srebrny_2]:[Brazowy_3]])</f>
        <v>3</v>
      </c>
      <c r="M29">
        <f>IF(dane_medale5[[#This Row],[suma zlotych]]&gt;dane_medale5[[#This Row],[suma reszty]], 1, 0)</f>
        <v>0</v>
      </c>
    </row>
    <row r="30" spans="1:13" hidden="1" x14ac:dyDescent="0.35">
      <c r="A30" s="1" t="s">
        <v>44</v>
      </c>
      <c r="B30" s="1" t="s">
        <v>13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f>SUM(dane_medale5[[#This Row],[Zloty]],dane_medale5[[#This Row],[Zloty_1]])</f>
        <v>0</v>
      </c>
      <c r="L30">
        <f>SUM(dane_medale5[[#This Row],[Srebrny]:[Brazowy]])+SUM(dane_medale5[[#This Row],[Srebrny_2]:[Brazowy_3]])</f>
        <v>1</v>
      </c>
      <c r="M30">
        <f>IF(dane_medale5[[#This Row],[suma zlotych]]&gt;dane_medale5[[#This Row],[suma reszty]], 1, 0)</f>
        <v>0</v>
      </c>
    </row>
    <row r="31" spans="1:13" hidden="1" x14ac:dyDescent="0.35">
      <c r="A31" s="1" t="s">
        <v>45</v>
      </c>
      <c r="B31" s="1" t="s">
        <v>13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>
        <f>SUM(dane_medale5[[#This Row],[Zloty]],dane_medale5[[#This Row],[Zloty_1]])</f>
        <v>7</v>
      </c>
      <c r="L31">
        <f>SUM(dane_medale5[[#This Row],[Srebrny]:[Brazowy]])+SUM(dane_medale5[[#This Row],[Srebrny_2]:[Brazowy_3]])</f>
        <v>19</v>
      </c>
      <c r="M31">
        <f>IF(dane_medale5[[#This Row],[suma zlotych]]&gt;dane_medale5[[#This Row],[suma reszty]], 1, 0)</f>
        <v>0</v>
      </c>
    </row>
    <row r="32" spans="1:13" hidden="1" x14ac:dyDescent="0.35">
      <c r="A32" s="1" t="s">
        <v>46</v>
      </c>
      <c r="B32" s="1" t="s">
        <v>15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>SUM(dane_medale5[[#This Row],[Zloty]],dane_medale5[[#This Row],[Zloty_1]])</f>
        <v>1</v>
      </c>
      <c r="L32">
        <f>SUM(dane_medale5[[#This Row],[Srebrny]:[Brazowy]])+SUM(dane_medale5[[#This Row],[Srebrny_2]:[Brazowy_3]])</f>
        <v>1</v>
      </c>
      <c r="M32">
        <f>IF(dane_medale5[[#This Row],[suma zlotych]]&gt;dane_medale5[[#This Row],[suma reszty]], 1, 0)</f>
        <v>0</v>
      </c>
    </row>
    <row r="33" spans="1:13" hidden="1" x14ac:dyDescent="0.35">
      <c r="A33" s="1" t="s">
        <v>47</v>
      </c>
      <c r="B33" s="1" t="s">
        <v>13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f>SUM(dane_medale5[[#This Row],[Zloty]],dane_medale5[[#This Row],[Zloty_1]])</f>
        <v>0</v>
      </c>
      <c r="L33">
        <f>SUM(dane_medale5[[#This Row],[Srebrny]:[Brazowy]])+SUM(dane_medale5[[#This Row],[Srebrny_2]:[Brazowy_3]])</f>
        <v>1</v>
      </c>
      <c r="M33">
        <f>IF(dane_medale5[[#This Row],[suma zlotych]]&gt;dane_medale5[[#This Row],[suma reszty]], 1, 0)</f>
        <v>0</v>
      </c>
    </row>
    <row r="34" spans="1:13" hidden="1" x14ac:dyDescent="0.35">
      <c r="A34" s="1" t="s">
        <v>48</v>
      </c>
      <c r="B34" s="1" t="s">
        <v>22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>
        <f>SUM(dane_medale5[[#This Row],[Zloty]],dane_medale5[[#This Row],[Zloty_1]])</f>
        <v>13</v>
      </c>
      <c r="L34">
        <f>SUM(dane_medale5[[#This Row],[Srebrny]:[Brazowy]])+SUM(dane_medale5[[#This Row],[Srebrny_2]:[Brazowy_3]])</f>
        <v>27</v>
      </c>
      <c r="M34">
        <f>IF(dane_medale5[[#This Row],[suma zlotych]]&gt;dane_medale5[[#This Row],[suma reszty]], 1, 0)</f>
        <v>0</v>
      </c>
    </row>
    <row r="35" spans="1:13" hidden="1" x14ac:dyDescent="0.35">
      <c r="A35" s="1" t="s">
        <v>49</v>
      </c>
      <c r="B35" s="1" t="s">
        <v>13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>
        <f>SUM(dane_medale5[[#This Row],[Zloty]],dane_medale5[[#This Row],[Zloty_1]])</f>
        <v>21</v>
      </c>
      <c r="L35">
        <f>SUM(dane_medale5[[#This Row],[Srebrny]:[Brazowy]])+SUM(dane_medale5[[#This Row],[Srebrny_2]:[Brazowy_3]])</f>
        <v>24</v>
      </c>
      <c r="M35">
        <f>IF(dane_medale5[[#This Row],[suma zlotych]]&gt;dane_medale5[[#This Row],[suma reszty]], 1, 0)</f>
        <v>0</v>
      </c>
    </row>
    <row r="36" spans="1:13" hidden="1" x14ac:dyDescent="0.35">
      <c r="A36" s="1" t="s">
        <v>50</v>
      </c>
      <c r="B36" s="1" t="s">
        <v>11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>
        <f>SUM(dane_medale5[[#This Row],[Zloty]],dane_medale5[[#This Row],[Zloty_1]])</f>
        <v>0</v>
      </c>
      <c r="L36">
        <f>SUM(dane_medale5[[#This Row],[Srebrny]:[Brazowy]])+SUM(dane_medale5[[#This Row],[Srebrny_2]:[Brazowy_3]])</f>
        <v>9</v>
      </c>
      <c r="M36">
        <f>IF(dane_medale5[[#This Row],[suma zlotych]]&gt;dane_medale5[[#This Row],[suma reszty]], 1, 0)</f>
        <v>0</v>
      </c>
    </row>
    <row r="37" spans="1:13" hidden="1" x14ac:dyDescent="0.35">
      <c r="A37" s="1" t="s">
        <v>51</v>
      </c>
      <c r="B37" s="1" t="s">
        <v>22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>
        <f>SUM(dane_medale5[[#This Row],[Zloty]],dane_medale5[[#This Row],[Zloty_1]])</f>
        <v>143</v>
      </c>
      <c r="L37">
        <f>SUM(dane_medale5[[#This Row],[Srebrny]:[Brazowy]])+SUM(dane_medale5[[#This Row],[Srebrny_2]:[Brazowy_3]])</f>
        <v>319</v>
      </c>
      <c r="M37">
        <f>IF(dane_medale5[[#This Row],[suma zlotych]]&gt;dane_medale5[[#This Row],[suma reszty]], 1, 0)</f>
        <v>0</v>
      </c>
    </row>
    <row r="38" spans="1:13" hidden="1" x14ac:dyDescent="0.35">
      <c r="A38" s="1" t="s">
        <v>52</v>
      </c>
      <c r="B38" s="1" t="s">
        <v>22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>
        <f>SUM(dane_medale5[[#This Row],[Zloty]],dane_medale5[[#This Row],[Zloty_1]])</f>
        <v>233</v>
      </c>
      <c r="L38">
        <f>SUM(dane_medale5[[#This Row],[Srebrny]:[Brazowy]])+SUM(dane_medale5[[#This Row],[Srebrny_2]:[Brazowy_3]])</f>
        <v>547</v>
      </c>
      <c r="M38">
        <f>IF(dane_medale5[[#This Row],[suma zlotych]]&gt;dane_medale5[[#This Row],[suma reszty]], 1, 0)</f>
        <v>0</v>
      </c>
    </row>
    <row r="39" spans="1:13" hidden="1" x14ac:dyDescent="0.35">
      <c r="A39" s="1" t="s">
        <v>53</v>
      </c>
      <c r="B39" s="1" t="s">
        <v>13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>SUM(dane_medale5[[#This Row],[Zloty]],dane_medale5[[#This Row],[Zloty_1]])</f>
        <v>0</v>
      </c>
      <c r="L39">
        <f>SUM(dane_medale5[[#This Row],[Srebrny]:[Brazowy]])+SUM(dane_medale5[[#This Row],[Srebrny_2]:[Brazowy_3]])</f>
        <v>1</v>
      </c>
      <c r="M39">
        <f>IF(dane_medale5[[#This Row],[suma zlotych]]&gt;dane_medale5[[#This Row],[suma reszty]], 1, 0)</f>
        <v>0</v>
      </c>
    </row>
    <row r="40" spans="1:13" hidden="1" x14ac:dyDescent="0.35">
      <c r="A40" s="1" t="s">
        <v>54</v>
      </c>
      <c r="B40" s="1" t="s">
        <v>13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>
        <f>SUM(dane_medale5[[#This Row],[Zloty]],dane_medale5[[#This Row],[Zloty_1]])</f>
        <v>0</v>
      </c>
      <c r="L40">
        <f>SUM(dane_medale5[[#This Row],[Srebrny]:[Brazowy]])+SUM(dane_medale5[[#This Row],[Srebrny_2]:[Brazowy_3]])</f>
        <v>4</v>
      </c>
      <c r="M40">
        <f>IF(dane_medale5[[#This Row],[suma zlotych]]&gt;dane_medale5[[#This Row],[suma reszty]], 1, 0)</f>
        <v>0</v>
      </c>
    </row>
    <row r="41" spans="1:13" hidden="1" x14ac:dyDescent="0.35">
      <c r="A41" s="1" t="s">
        <v>55</v>
      </c>
      <c r="B41" s="1" t="s">
        <v>22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>
        <f>SUM(dane_medale5[[#This Row],[Zloty]],dane_medale5[[#This Row],[Zloty_1]])</f>
        <v>30</v>
      </c>
      <c r="L41">
        <f>SUM(dane_medale5[[#This Row],[Srebrny]:[Brazowy]])+SUM(dane_medale5[[#This Row],[Srebrny_2]:[Brazowy_3]])</f>
        <v>80</v>
      </c>
      <c r="M41">
        <f>IF(dane_medale5[[#This Row],[suma zlotych]]&gt;dane_medale5[[#This Row],[suma reszty]], 1, 0)</f>
        <v>0</v>
      </c>
    </row>
    <row r="42" spans="1:13" hidden="1" x14ac:dyDescent="0.35">
      <c r="A42" s="1" t="s">
        <v>56</v>
      </c>
      <c r="B42" s="1" t="s">
        <v>11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>
        <f>SUM(dane_medale5[[#This Row],[Zloty]],dane_medale5[[#This Row],[Zloty_1]])</f>
        <v>6</v>
      </c>
      <c r="L42">
        <f>SUM(dane_medale5[[#This Row],[Srebrny]:[Brazowy]])+SUM(dane_medale5[[#This Row],[Srebrny_2]:[Brazowy_3]])</f>
        <v>19</v>
      </c>
      <c r="M42">
        <f>IF(dane_medale5[[#This Row],[suma zlotych]]&gt;dane_medale5[[#This Row],[suma reszty]], 1, 0)</f>
        <v>0</v>
      </c>
    </row>
    <row r="43" spans="1:13" hidden="1" x14ac:dyDescent="0.35">
      <c r="A43" s="1" t="s">
        <v>57</v>
      </c>
      <c r="B43" s="1" t="s">
        <v>15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f>SUM(dane_medale5[[#This Row],[Zloty]],dane_medale5[[#This Row],[Zloty_1]])</f>
        <v>0</v>
      </c>
      <c r="L43">
        <f>SUM(dane_medale5[[#This Row],[Srebrny]:[Brazowy]])+SUM(dane_medale5[[#This Row],[Srebrny_2]:[Brazowy_3]])</f>
        <v>1</v>
      </c>
      <c r="M43">
        <f>IF(dane_medale5[[#This Row],[suma zlotych]]&gt;dane_medale5[[#This Row],[suma reszty]], 1, 0)</f>
        <v>0</v>
      </c>
    </row>
    <row r="44" spans="1:13" hidden="1" x14ac:dyDescent="0.35">
      <c r="A44" s="1" t="s">
        <v>58</v>
      </c>
      <c r="B44" s="1" t="s">
        <v>25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f>SUM(dane_medale5[[#This Row],[Zloty]],dane_medale5[[#This Row],[Zloty_1]])</f>
        <v>0</v>
      </c>
      <c r="L44">
        <f>SUM(dane_medale5[[#This Row],[Srebrny]:[Brazowy]])+SUM(dane_medale5[[#This Row],[Srebrny_2]:[Brazowy_3]])</f>
        <v>2</v>
      </c>
      <c r="M44">
        <f>IF(dane_medale5[[#This Row],[suma zlotych]]&gt;dane_medale5[[#This Row],[suma reszty]], 1, 0)</f>
        <v>0</v>
      </c>
    </row>
    <row r="45" spans="1:13" hidden="1" x14ac:dyDescent="0.35">
      <c r="A45" s="1" t="s">
        <v>59</v>
      </c>
      <c r="B45" s="1" t="s">
        <v>22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>
        <f>SUM(dane_medale5[[#This Row],[Zloty]],dane_medale5[[#This Row],[Zloty_1]])</f>
        <v>38</v>
      </c>
      <c r="L45">
        <f>SUM(dane_medale5[[#This Row],[Srebrny]:[Brazowy]])+SUM(dane_medale5[[#This Row],[Srebrny_2]:[Brazowy_3]])</f>
        <v>95</v>
      </c>
      <c r="M45">
        <f>IF(dane_medale5[[#This Row],[suma zlotych]]&gt;dane_medale5[[#This Row],[suma reszty]], 1, 0)</f>
        <v>0</v>
      </c>
    </row>
    <row r="46" spans="1:13" hidden="1" x14ac:dyDescent="0.35">
      <c r="A46" s="1" t="s">
        <v>60</v>
      </c>
      <c r="B46" s="1" t="s">
        <v>22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>
        <f>SUM(dane_medale5[[#This Row],[Zloty]],dane_medale5[[#This Row],[Zloty_1]])</f>
        <v>114</v>
      </c>
      <c r="L46">
        <f>SUM(dane_medale5[[#This Row],[Srebrny]:[Brazowy]])+SUM(dane_medale5[[#This Row],[Srebrny_2]:[Brazowy_3]])</f>
        <v>262</v>
      </c>
      <c r="M46">
        <f>IF(dane_medale5[[#This Row],[suma zlotych]]&gt;dane_medale5[[#This Row],[suma reszty]], 1, 0)</f>
        <v>0</v>
      </c>
    </row>
    <row r="47" spans="1:13" hidden="1" x14ac:dyDescent="0.35">
      <c r="A47" s="1" t="s">
        <v>61</v>
      </c>
      <c r="B47" s="1" t="s">
        <v>11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>
        <f>SUM(dane_medale5[[#This Row],[Zloty]],dane_medale5[[#This Row],[Zloty_1]])</f>
        <v>1</v>
      </c>
      <c r="L47">
        <f>SUM(dane_medale5[[#This Row],[Srebrny]:[Brazowy]])+SUM(dane_medale5[[#This Row],[Srebrny_2]:[Brazowy_3]])</f>
        <v>2</v>
      </c>
      <c r="M47">
        <f>IF(dane_medale5[[#This Row],[suma zlotych]]&gt;dane_medale5[[#This Row],[suma reszty]], 1, 0)</f>
        <v>0</v>
      </c>
    </row>
    <row r="48" spans="1:13" hidden="1" x14ac:dyDescent="0.35">
      <c r="A48" s="1" t="s">
        <v>62</v>
      </c>
      <c r="B48" s="1" t="s">
        <v>11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>
        <f>SUM(dane_medale5[[#This Row],[Zloty]],dane_medale5[[#This Row],[Zloty_1]])</f>
        <v>9</v>
      </c>
      <c r="L48">
        <f>SUM(dane_medale5[[#This Row],[Srebrny]:[Brazowy]])+SUM(dane_medale5[[#This Row],[Srebrny_2]:[Brazowy_3]])</f>
        <v>17</v>
      </c>
      <c r="M48">
        <f>IF(dane_medale5[[#This Row],[suma zlotych]]&gt;dane_medale5[[#This Row],[suma reszty]], 1, 0)</f>
        <v>0</v>
      </c>
    </row>
    <row r="49" spans="1:13" hidden="1" x14ac:dyDescent="0.35">
      <c r="A49" s="1" t="s">
        <v>63</v>
      </c>
      <c r="B49" s="1" t="s">
        <v>11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>
        <f>SUM(dane_medale5[[#This Row],[Zloty]],dane_medale5[[#This Row],[Zloty_1]])</f>
        <v>6</v>
      </c>
      <c r="L49">
        <f>SUM(dane_medale5[[#This Row],[Srebrny]:[Brazowy]])+SUM(dane_medale5[[#This Row],[Srebrny_2]:[Brazowy_3]])</f>
        <v>21</v>
      </c>
      <c r="M49">
        <f>IF(dane_medale5[[#This Row],[suma zlotych]]&gt;dane_medale5[[#This Row],[suma reszty]], 1, 0)</f>
        <v>0</v>
      </c>
    </row>
    <row r="50" spans="1:13" hidden="1" x14ac:dyDescent="0.35">
      <c r="A50" s="1" t="s">
        <v>64</v>
      </c>
      <c r="B50" s="1" t="s">
        <v>11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f>SUM(dane_medale5[[#This Row],[Zloty]],dane_medale5[[#This Row],[Zloty_1]])</f>
        <v>0</v>
      </c>
      <c r="L50">
        <f>SUM(dane_medale5[[#This Row],[Srebrny]:[Brazowy]])+SUM(dane_medale5[[#This Row],[Srebrny_2]:[Brazowy_3]])</f>
        <v>1</v>
      </c>
      <c r="M50">
        <f>IF(dane_medale5[[#This Row],[suma zlotych]]&gt;dane_medale5[[#This Row],[suma reszty]], 1, 0)</f>
        <v>0</v>
      </c>
    </row>
    <row r="51" spans="1:13" hidden="1" x14ac:dyDescent="0.35">
      <c r="A51" s="1" t="s">
        <v>65</v>
      </c>
      <c r="B51" s="1" t="s">
        <v>11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>
        <f>SUM(dane_medale5[[#This Row],[Zloty]],dane_medale5[[#This Row],[Zloty_1]])</f>
        <v>15</v>
      </c>
      <c r="L51">
        <f>SUM(dane_medale5[[#This Row],[Srebrny]:[Brazowy]])+SUM(dane_medale5[[#This Row],[Srebrny_2]:[Brazowy_3]])</f>
        <v>45</v>
      </c>
      <c r="M51">
        <f>IF(dane_medale5[[#This Row],[suma zlotych]]&gt;dane_medale5[[#This Row],[suma reszty]], 1, 0)</f>
        <v>0</v>
      </c>
    </row>
    <row r="52" spans="1:13" hidden="1" x14ac:dyDescent="0.35">
      <c r="A52" s="1" t="s">
        <v>66</v>
      </c>
      <c r="B52" s="1" t="s">
        <v>22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>
        <f>SUM(dane_medale5[[#This Row],[Zloty]],dane_medale5[[#This Row],[Zloty_1]])</f>
        <v>9</v>
      </c>
      <c r="L52">
        <f>SUM(dane_medale5[[#This Row],[Srebrny]:[Brazowy]])+SUM(dane_medale5[[#This Row],[Srebrny_2]:[Brazowy_3]])</f>
        <v>19</v>
      </c>
      <c r="M52">
        <f>IF(dane_medale5[[#This Row],[suma zlotych]]&gt;dane_medale5[[#This Row],[suma reszty]], 1, 0)</f>
        <v>0</v>
      </c>
    </row>
    <row r="53" spans="1:13" hidden="1" x14ac:dyDescent="0.35">
      <c r="A53" s="1" t="s">
        <v>67</v>
      </c>
      <c r="B53" s="1" t="s">
        <v>22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>
        <f>SUM(dane_medale5[[#This Row],[Zloty]],dane_medale5[[#This Row],[Zloty_1]])</f>
        <v>0</v>
      </c>
      <c r="L53">
        <f>SUM(dane_medale5[[#This Row],[Srebrny]:[Brazowy]])+SUM(dane_medale5[[#This Row],[Srebrny_2]:[Brazowy_3]])</f>
        <v>4</v>
      </c>
      <c r="M53">
        <f>IF(dane_medale5[[#This Row],[suma zlotych]]&gt;dane_medale5[[#This Row],[suma reszty]], 1, 0)</f>
        <v>0</v>
      </c>
    </row>
    <row r="54" spans="1:13" hidden="1" x14ac:dyDescent="0.35">
      <c r="A54" s="1" t="s">
        <v>68</v>
      </c>
      <c r="B54" s="1" t="s">
        <v>11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>
        <f>SUM(dane_medale5[[#This Row],[Zloty]],dane_medale5[[#This Row],[Zloty_1]])</f>
        <v>1</v>
      </c>
      <c r="L54">
        <f>SUM(dane_medale5[[#This Row],[Srebrny]:[Brazowy]])+SUM(dane_medale5[[#This Row],[Srebrny_2]:[Brazowy_3]])</f>
        <v>6</v>
      </c>
      <c r="M54">
        <f>IF(dane_medale5[[#This Row],[suma zlotych]]&gt;dane_medale5[[#This Row],[suma reszty]], 1, 0)</f>
        <v>0</v>
      </c>
    </row>
    <row r="55" spans="1:13" hidden="1" x14ac:dyDescent="0.35">
      <c r="A55" s="1" t="s">
        <v>69</v>
      </c>
      <c r="B55" s="1" t="s">
        <v>25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>
        <f>SUM(dane_medale5[[#This Row],[Zloty]],dane_medale5[[#This Row],[Zloty_1]])</f>
        <v>17</v>
      </c>
      <c r="L55">
        <f>SUM(dane_medale5[[#This Row],[Srebrny]:[Brazowy]])+SUM(dane_medale5[[#This Row],[Srebrny_2]:[Brazowy_3]])</f>
        <v>50</v>
      </c>
      <c r="M55">
        <f>IF(dane_medale5[[#This Row],[suma zlotych]]&gt;dane_medale5[[#This Row],[suma reszty]], 1, 0)</f>
        <v>0</v>
      </c>
    </row>
    <row r="56" spans="1:13" hidden="1" x14ac:dyDescent="0.35">
      <c r="A56" s="1" t="s">
        <v>70</v>
      </c>
      <c r="B56" s="1" t="s">
        <v>11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>
        <f>SUM(dane_medale5[[#This Row],[Zloty]],dane_medale5[[#This Row],[Zloty_1]])</f>
        <v>140</v>
      </c>
      <c r="L56">
        <f>SUM(dane_medale5[[#This Row],[Srebrny]:[Brazowy]])+SUM(dane_medale5[[#This Row],[Srebrny_2]:[Brazowy_3]])</f>
        <v>303</v>
      </c>
      <c r="M56">
        <f>IF(dane_medale5[[#This Row],[suma zlotych]]&gt;dane_medale5[[#This Row],[suma reszty]], 1, 0)</f>
        <v>0</v>
      </c>
    </row>
    <row r="57" spans="1:13" hidden="1" x14ac:dyDescent="0.35">
      <c r="A57" s="1" t="s">
        <v>71</v>
      </c>
      <c r="B57" s="1" t="s">
        <v>22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>
        <f>SUM(dane_medale5[[#This Row],[Zloty]],dane_medale5[[#This Row],[Zloty_1]])</f>
        <v>28</v>
      </c>
      <c r="L57">
        <f>SUM(dane_medale5[[#This Row],[Srebrny]:[Brazowy]])+SUM(dane_medale5[[#This Row],[Srebrny_2]:[Brazowy_3]])</f>
        <v>66</v>
      </c>
      <c r="M57">
        <f>IF(dane_medale5[[#This Row],[suma zlotych]]&gt;dane_medale5[[#This Row],[suma reszty]], 1, 0)</f>
        <v>0</v>
      </c>
    </row>
    <row r="58" spans="1:13" x14ac:dyDescent="0.35">
      <c r="A58" s="4" t="s">
        <v>72</v>
      </c>
      <c r="B58" s="1" t="s">
        <v>13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f>SUM(dane_medale5[[#This Row],[Zloty]],dane_medale5[[#This Row],[Zloty_1]])</f>
        <v>3</v>
      </c>
      <c r="L58">
        <f>SUM(dane_medale5[[#This Row],[Srebrny]:[Brazowy]])+SUM(dane_medale5[[#This Row],[Srebrny_2]:[Brazowy_3]])</f>
        <v>2</v>
      </c>
      <c r="M58">
        <f>IF(dane_medale5[[#This Row],[suma zlotych]]&gt;dane_medale5[[#This Row],[suma reszty]], 1, 0)</f>
        <v>1</v>
      </c>
    </row>
    <row r="59" spans="1:13" hidden="1" x14ac:dyDescent="0.35">
      <c r="A59" s="1" t="s">
        <v>73</v>
      </c>
      <c r="B59" s="1" t="s">
        <v>25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>
        <f>SUM(dane_medale5[[#This Row],[Zloty]],dane_medale5[[#This Row],[Zloty_1]])</f>
        <v>121</v>
      </c>
      <c r="L59">
        <f>SUM(dane_medale5[[#This Row],[Srebrny]:[Brazowy]])+SUM(dane_medale5[[#This Row],[Srebrny_2]:[Brazowy_3]])</f>
        <v>327</v>
      </c>
      <c r="M59">
        <f>IF(dane_medale5[[#This Row],[suma zlotych]]&gt;dane_medale5[[#This Row],[suma reszty]], 1, 0)</f>
        <v>0</v>
      </c>
    </row>
    <row r="60" spans="1:13" hidden="1" x14ac:dyDescent="0.35">
      <c r="A60" s="1" t="s">
        <v>74</v>
      </c>
      <c r="B60" s="1" t="s">
        <v>11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f>SUM(dane_medale5[[#This Row],[Zloty]],dane_medale5[[#This Row],[Zloty_1]])</f>
        <v>0</v>
      </c>
      <c r="L60">
        <f>SUM(dane_medale5[[#This Row],[Srebrny]:[Brazowy]])+SUM(dane_medale5[[#This Row],[Srebrny_2]:[Brazowy_3]])</f>
        <v>4</v>
      </c>
      <c r="M60">
        <f>IF(dane_medale5[[#This Row],[suma zlotych]]&gt;dane_medale5[[#This Row],[suma reszty]], 1, 0)</f>
        <v>0</v>
      </c>
    </row>
    <row r="61" spans="1:13" hidden="1" x14ac:dyDescent="0.35">
      <c r="A61" s="1" t="s">
        <v>75</v>
      </c>
      <c r="B61" s="1" t="s">
        <v>11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>
        <f>SUM(dane_medale5[[#This Row],[Zloty]],dane_medale5[[#This Row],[Zloty_1]])</f>
        <v>17</v>
      </c>
      <c r="L61">
        <f>SUM(dane_medale5[[#This Row],[Srebrny]:[Brazowy]])+SUM(dane_medale5[[#This Row],[Srebrny_2]:[Brazowy_3]])</f>
        <v>42</v>
      </c>
      <c r="M61">
        <f>IF(dane_medale5[[#This Row],[suma zlotych]]&gt;dane_medale5[[#This Row],[suma reszty]], 1, 0)</f>
        <v>0</v>
      </c>
    </row>
    <row r="62" spans="1:13" hidden="1" x14ac:dyDescent="0.35">
      <c r="A62" s="1" t="s">
        <v>76</v>
      </c>
      <c r="B62" s="1" t="s">
        <v>13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>
        <f>SUM(dane_medale5[[#This Row],[Zloty]],dane_medale5[[#This Row],[Zloty_1]])</f>
        <v>25</v>
      </c>
      <c r="L62">
        <f>SUM(dane_medale5[[#This Row],[Srebrny]:[Brazowy]])+SUM(dane_medale5[[#This Row],[Srebrny_2]:[Brazowy_3]])</f>
        <v>61</v>
      </c>
      <c r="M62">
        <f>IF(dane_medale5[[#This Row],[suma zlotych]]&gt;dane_medale5[[#This Row],[suma reszty]], 1, 0)</f>
        <v>0</v>
      </c>
    </row>
    <row r="63" spans="1:13" hidden="1" x14ac:dyDescent="0.35">
      <c r="A63" s="1" t="s">
        <v>77</v>
      </c>
      <c r="B63" s="1" t="s">
        <v>11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>
        <f>SUM(dane_medale5[[#This Row],[Zloty]],dane_medale5[[#This Row],[Zloty_1]])</f>
        <v>0</v>
      </c>
      <c r="L63">
        <f>SUM(dane_medale5[[#This Row],[Srebrny]:[Brazowy]])+SUM(dane_medale5[[#This Row],[Srebrny_2]:[Brazowy_3]])</f>
        <v>3</v>
      </c>
      <c r="M63">
        <f>IF(dane_medale5[[#This Row],[suma zlotych]]&gt;dane_medale5[[#This Row],[suma reszty]], 1, 0)</f>
        <v>0</v>
      </c>
    </row>
    <row r="64" spans="1:13" hidden="1" x14ac:dyDescent="0.35">
      <c r="A64" s="1" t="s">
        <v>78</v>
      </c>
      <c r="B64" s="1" t="s">
        <v>15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>
        <f>SUM(dane_medale5[[#This Row],[Zloty]],dane_medale5[[#This Row],[Zloty_1]])</f>
        <v>2</v>
      </c>
      <c r="L64">
        <f>SUM(dane_medale5[[#This Row],[Srebrny]:[Brazowy]])+SUM(dane_medale5[[#This Row],[Srebrny_2]:[Brazowy_3]])</f>
        <v>17</v>
      </c>
      <c r="M64">
        <f>IF(dane_medale5[[#This Row],[suma zlotych]]&gt;dane_medale5[[#This Row],[suma reszty]], 1, 0)</f>
        <v>0</v>
      </c>
    </row>
    <row r="65" spans="1:13" hidden="1" x14ac:dyDescent="0.35">
      <c r="A65" s="1" t="s">
        <v>79</v>
      </c>
      <c r="B65" s="1" t="s">
        <v>11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>
        <f>SUM(dane_medale5[[#This Row],[Zloty]],dane_medale5[[#This Row],[Zloty_1]])</f>
        <v>107</v>
      </c>
      <c r="L65">
        <f>SUM(dane_medale5[[#This Row],[Srebrny]:[Brazowy]])+SUM(dane_medale5[[#This Row],[Srebrny_2]:[Brazowy_3]])</f>
        <v>189</v>
      </c>
      <c r="M65">
        <f>IF(dane_medale5[[#This Row],[suma zlotych]]&gt;dane_medale5[[#This Row],[suma reszty]], 1, 0)</f>
        <v>0</v>
      </c>
    </row>
    <row r="66" spans="1:13" hidden="1" x14ac:dyDescent="0.35">
      <c r="A66" s="1" t="s">
        <v>80</v>
      </c>
      <c r="B66" s="1" t="s">
        <v>11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>
        <f>SUM(dane_medale5[[#This Row],[Zloty]],dane_medale5[[#This Row],[Zloty_1]])</f>
        <v>14</v>
      </c>
      <c r="L66">
        <f>SUM(dane_medale5[[#This Row],[Srebrny]:[Brazowy]])+SUM(dane_medale5[[#This Row],[Srebrny_2]:[Brazowy_3]])</f>
        <v>35</v>
      </c>
      <c r="M66">
        <f>IF(dane_medale5[[#This Row],[suma zlotych]]&gt;dane_medale5[[#This Row],[suma reszty]], 1, 0)</f>
        <v>0</v>
      </c>
    </row>
    <row r="67" spans="1:13" hidden="1" x14ac:dyDescent="0.35">
      <c r="A67" s="1" t="s">
        <v>81</v>
      </c>
      <c r="B67" s="1" t="s">
        <v>25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>
        <f>SUM(dane_medale5[[#This Row],[Zloty]],dane_medale5[[#This Row],[Zloty_1]])</f>
        <v>1</v>
      </c>
      <c r="L67">
        <f>SUM(dane_medale5[[#This Row],[Srebrny]:[Brazowy]])+SUM(dane_medale5[[#This Row],[Srebrny_2]:[Brazowy_3]])</f>
        <v>3</v>
      </c>
      <c r="M67">
        <f>IF(dane_medale5[[#This Row],[suma zlotych]]&gt;dane_medale5[[#This Row],[suma reszty]], 1, 0)</f>
        <v>0</v>
      </c>
    </row>
    <row r="68" spans="1:13" hidden="1" x14ac:dyDescent="0.35">
      <c r="A68" s="1" t="s">
        <v>82</v>
      </c>
      <c r="B68" s="1" t="s">
        <v>25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>
        <f>SUM(dane_medale5[[#This Row],[Zloty]],dane_medale5[[#This Row],[Zloty_1]])</f>
        <v>72</v>
      </c>
      <c r="L68">
        <f>SUM(dane_medale5[[#This Row],[Srebrny]:[Brazowy]])+SUM(dane_medale5[[#This Row],[Srebrny_2]:[Brazowy_3]])</f>
        <v>136</v>
      </c>
      <c r="M68">
        <f>IF(dane_medale5[[#This Row],[suma zlotych]]&gt;dane_medale5[[#This Row],[suma reszty]], 1, 0)</f>
        <v>0</v>
      </c>
    </row>
    <row r="69" spans="1:13" hidden="1" x14ac:dyDescent="0.35">
      <c r="A69" s="1" t="s">
        <v>83</v>
      </c>
      <c r="B69" s="1" t="s">
        <v>11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f>SUM(dane_medale5[[#This Row],[Zloty]],dane_medale5[[#This Row],[Zloty_1]])</f>
        <v>0</v>
      </c>
      <c r="L69">
        <f>SUM(dane_medale5[[#This Row],[Srebrny]:[Brazowy]])+SUM(dane_medale5[[#This Row],[Srebrny_2]:[Brazowy_3]])</f>
        <v>2</v>
      </c>
      <c r="M69">
        <f>IF(dane_medale5[[#This Row],[suma zlotych]]&gt;dane_medale5[[#This Row],[suma reszty]], 1, 0)</f>
        <v>0</v>
      </c>
    </row>
    <row r="70" spans="1:13" hidden="1" x14ac:dyDescent="0.35">
      <c r="A70" s="1" t="s">
        <v>84</v>
      </c>
      <c r="B70" s="1" t="s">
        <v>11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>
        <f>SUM(dane_medale5[[#This Row],[Zloty]],dane_medale5[[#This Row],[Zloty_1]])</f>
        <v>0</v>
      </c>
      <c r="L70">
        <f>SUM(dane_medale5[[#This Row],[Srebrny]:[Brazowy]])+SUM(dane_medale5[[#This Row],[Srebrny_2]:[Brazowy_3]])</f>
        <v>4</v>
      </c>
      <c r="M70">
        <f>IF(dane_medale5[[#This Row],[suma zlotych]]&gt;dane_medale5[[#This Row],[suma reszty]], 1, 0)</f>
        <v>0</v>
      </c>
    </row>
    <row r="71" spans="1:13" hidden="1" x14ac:dyDescent="0.35">
      <c r="A71" s="1" t="s">
        <v>85</v>
      </c>
      <c r="B71" s="1" t="s">
        <v>22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>
        <f>SUM(dane_medale5[[#This Row],[Zloty]],dane_medale5[[#This Row],[Zloty_1]])</f>
        <v>2</v>
      </c>
      <c r="L71">
        <f>SUM(dane_medale5[[#This Row],[Srebrny]:[Brazowy]])+SUM(dane_medale5[[#This Row],[Srebrny_2]:[Brazowy_3]])</f>
        <v>7</v>
      </c>
      <c r="M71">
        <f>IF(dane_medale5[[#This Row],[suma zlotych]]&gt;dane_medale5[[#This Row],[suma reszty]], 1, 0)</f>
        <v>0</v>
      </c>
    </row>
    <row r="72" spans="1:13" hidden="1" x14ac:dyDescent="0.35">
      <c r="A72" s="1" t="s">
        <v>86</v>
      </c>
      <c r="B72" s="1" t="s">
        <v>22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>
        <f>SUM(dane_medale5[[#This Row],[Zloty]],dane_medale5[[#This Row],[Zloty_1]])</f>
        <v>6</v>
      </c>
      <c r="L72">
        <f>SUM(dane_medale5[[#This Row],[Srebrny]:[Brazowy]])+SUM(dane_medale5[[#This Row],[Srebrny_2]:[Brazowy_3]])</f>
        <v>15</v>
      </c>
      <c r="M72">
        <f>IF(dane_medale5[[#This Row],[suma zlotych]]&gt;dane_medale5[[#This Row],[suma reszty]], 1, 0)</f>
        <v>0</v>
      </c>
    </row>
    <row r="73" spans="1:13" hidden="1" x14ac:dyDescent="0.35">
      <c r="A73" s="1" t="s">
        <v>87</v>
      </c>
      <c r="B73" s="1" t="s">
        <v>22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>
        <f>SUM(dane_medale5[[#This Row],[Zloty]],dane_medale5[[#This Row],[Zloty_1]])</f>
        <v>1</v>
      </c>
      <c r="L73">
        <f>SUM(dane_medale5[[#This Row],[Srebrny]:[Brazowy]])+SUM(dane_medale5[[#This Row],[Srebrny_2]:[Brazowy_3]])</f>
        <v>3</v>
      </c>
      <c r="M73">
        <f>IF(dane_medale5[[#This Row],[suma zlotych]]&gt;dane_medale5[[#This Row],[suma reszty]], 1, 0)</f>
        <v>0</v>
      </c>
    </row>
    <row r="74" spans="1:13" hidden="1" x14ac:dyDescent="0.35">
      <c r="A74" s="1" t="s">
        <v>88</v>
      </c>
      <c r="B74" s="1" t="s">
        <v>22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>
        <f>SUM(dane_medale5[[#This Row],[Zloty]],dane_medale5[[#This Row],[Zloty_1]])</f>
        <v>3</v>
      </c>
      <c r="L74">
        <f>SUM(dane_medale5[[#This Row],[Srebrny]:[Brazowy]])+SUM(dane_medale5[[#This Row],[Srebrny_2]:[Brazowy_3]])</f>
        <v>23</v>
      </c>
      <c r="M74">
        <f>IF(dane_medale5[[#This Row],[suma zlotych]]&gt;dane_medale5[[#This Row],[suma reszty]], 1, 0)</f>
        <v>0</v>
      </c>
    </row>
    <row r="75" spans="1:13" hidden="1" x14ac:dyDescent="0.35">
      <c r="A75" s="1" t="s">
        <v>89</v>
      </c>
      <c r="B75" s="1" t="s">
        <v>22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>
        <f>SUM(dane_medale5[[#This Row],[Zloty]],dane_medale5[[#This Row],[Zloty_1]])</f>
        <v>0</v>
      </c>
      <c r="L75">
        <f>SUM(dane_medale5[[#This Row],[Srebrny]:[Brazowy]])+SUM(dane_medale5[[#This Row],[Srebrny_2]:[Brazowy_3]])</f>
        <v>1</v>
      </c>
      <c r="M75">
        <f>IF(dane_medale5[[#This Row],[suma zlotych]]&gt;dane_medale5[[#This Row],[suma reszty]], 1, 0)</f>
        <v>0</v>
      </c>
    </row>
    <row r="76" spans="1:13" hidden="1" x14ac:dyDescent="0.35">
      <c r="A76" s="1" t="s">
        <v>90</v>
      </c>
      <c r="B76" s="1" t="s">
        <v>11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f>SUM(dane_medale5[[#This Row],[Zloty]],dane_medale5[[#This Row],[Zloty_1]])</f>
        <v>0</v>
      </c>
      <c r="L76">
        <f>SUM(dane_medale5[[#This Row],[Srebrny]:[Brazowy]])+SUM(dane_medale5[[#This Row],[Srebrny_2]:[Brazowy_3]])</f>
        <v>6</v>
      </c>
      <c r="M76">
        <f>IF(dane_medale5[[#This Row],[suma zlotych]]&gt;dane_medale5[[#This Row],[suma reszty]], 1, 0)</f>
        <v>0</v>
      </c>
    </row>
    <row r="77" spans="1:13" hidden="1" x14ac:dyDescent="0.35">
      <c r="A77" s="1" t="s">
        <v>91</v>
      </c>
      <c r="B77" s="1" t="s">
        <v>13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>
        <f>SUM(dane_medale5[[#This Row],[Zloty]],dane_medale5[[#This Row],[Zloty_1]])</f>
        <v>6</v>
      </c>
      <c r="L77">
        <f>SUM(dane_medale5[[#This Row],[Srebrny]:[Brazowy]])+SUM(dane_medale5[[#This Row],[Srebrny_2]:[Brazowy_3]])</f>
        <v>16</v>
      </c>
      <c r="M77">
        <f>IF(dane_medale5[[#This Row],[suma zlotych]]&gt;dane_medale5[[#This Row],[suma reszty]], 1, 0)</f>
        <v>0</v>
      </c>
    </row>
    <row r="78" spans="1:13" hidden="1" x14ac:dyDescent="0.35">
      <c r="A78" s="1" t="s">
        <v>92</v>
      </c>
      <c r="B78" s="1" t="s">
        <v>13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f>SUM(dane_medale5[[#This Row],[Zloty]],dane_medale5[[#This Row],[Zloty_1]])</f>
        <v>0</v>
      </c>
      <c r="L78">
        <f>SUM(dane_medale5[[#This Row],[Srebrny]:[Brazowy]])+SUM(dane_medale5[[#This Row],[Srebrny_2]:[Brazowy_3]])</f>
        <v>1</v>
      </c>
      <c r="M78">
        <f>IF(dane_medale5[[#This Row],[suma zlotych]]&gt;dane_medale5[[#This Row],[suma reszty]], 1, 0)</f>
        <v>0</v>
      </c>
    </row>
    <row r="79" spans="1:13" hidden="1" x14ac:dyDescent="0.35">
      <c r="A79" s="1" t="s">
        <v>93</v>
      </c>
      <c r="B79" s="1" t="s">
        <v>25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>
        <f>SUM(dane_medale5[[#This Row],[Zloty]],dane_medale5[[#This Row],[Zloty_1]])</f>
        <v>13</v>
      </c>
      <c r="L79">
        <f>SUM(dane_medale5[[#This Row],[Srebrny]:[Brazowy]])+SUM(dane_medale5[[#This Row],[Srebrny_2]:[Brazowy_3]])</f>
        <v>49</v>
      </c>
      <c r="M79">
        <f>IF(dane_medale5[[#This Row],[suma zlotych]]&gt;dane_medale5[[#This Row],[suma reszty]], 1, 0)</f>
        <v>0</v>
      </c>
    </row>
    <row r="80" spans="1:13" hidden="1" x14ac:dyDescent="0.35">
      <c r="A80" s="1" t="s">
        <v>94</v>
      </c>
      <c r="B80" s="1" t="s">
        <v>22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>
        <f>SUM(dane_medale5[[#This Row],[Zloty]],dane_medale5[[#This Row],[Zloty_1]])</f>
        <v>0</v>
      </c>
      <c r="L80">
        <f>SUM(dane_medale5[[#This Row],[Srebrny]:[Brazowy]])+SUM(dane_medale5[[#This Row],[Srebrny_2]:[Brazowy_3]])</f>
        <v>7</v>
      </c>
      <c r="M80">
        <f>IF(dane_medale5[[#This Row],[suma zlotych]]&gt;dane_medale5[[#This Row],[suma reszty]], 1, 0)</f>
        <v>0</v>
      </c>
    </row>
    <row r="81" spans="1:13" hidden="1" x14ac:dyDescent="0.35">
      <c r="A81" s="1" t="s">
        <v>95</v>
      </c>
      <c r="B81" s="1" t="s">
        <v>11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>
        <f>SUM(dane_medale5[[#This Row],[Zloty]],dane_medale5[[#This Row],[Zloty_1]])</f>
        <v>2</v>
      </c>
      <c r="L81">
        <f>SUM(dane_medale5[[#This Row],[Srebrny]:[Brazowy]])+SUM(dane_medale5[[#This Row],[Srebrny_2]:[Brazowy_3]])</f>
        <v>22</v>
      </c>
      <c r="M81">
        <f>IF(dane_medale5[[#This Row],[suma zlotych]]&gt;dane_medale5[[#This Row],[suma reszty]], 1, 0)</f>
        <v>0</v>
      </c>
    </row>
    <row r="82" spans="1:13" hidden="1" x14ac:dyDescent="0.35">
      <c r="A82" s="1" t="s">
        <v>96</v>
      </c>
      <c r="B82" s="1" t="s">
        <v>13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f>SUM(dane_medale5[[#This Row],[Zloty]],dane_medale5[[#This Row],[Zloty_1]])</f>
        <v>1</v>
      </c>
      <c r="L82">
        <f>SUM(dane_medale5[[#This Row],[Srebrny]:[Brazowy]])+SUM(dane_medale5[[#This Row],[Srebrny_2]:[Brazowy_3]])</f>
        <v>1</v>
      </c>
      <c r="M82">
        <f>IF(dane_medale5[[#This Row],[suma zlotych]]&gt;dane_medale5[[#This Row],[suma reszty]], 1, 0)</f>
        <v>0</v>
      </c>
    </row>
    <row r="83" spans="1:13" hidden="1" x14ac:dyDescent="0.35">
      <c r="A83" s="1" t="s">
        <v>97</v>
      </c>
      <c r="B83" s="1" t="s">
        <v>13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f>SUM(dane_medale5[[#This Row],[Zloty]],dane_medale5[[#This Row],[Zloty_1]])</f>
        <v>0</v>
      </c>
      <c r="L83">
        <f>SUM(dane_medale5[[#This Row],[Srebrny]:[Brazowy]])+SUM(dane_medale5[[#This Row],[Srebrny_2]:[Brazowy_3]])</f>
        <v>4</v>
      </c>
      <c r="M83">
        <f>IF(dane_medale5[[#This Row],[suma zlotych]]&gt;dane_medale5[[#This Row],[suma reszty]], 1, 0)</f>
        <v>0</v>
      </c>
    </row>
    <row r="84" spans="1:13" hidden="1" x14ac:dyDescent="0.35">
      <c r="A84" s="1" t="s">
        <v>98</v>
      </c>
      <c r="B84" s="1" t="s">
        <v>22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>
        <f>SUM(dane_medale5[[#This Row],[Zloty]],dane_medale5[[#This Row],[Zloty_1]])</f>
        <v>252</v>
      </c>
      <c r="L84">
        <f>SUM(dane_medale5[[#This Row],[Srebrny]:[Brazowy]])+SUM(dane_medale5[[#This Row],[Srebrny_2]:[Brazowy_3]])</f>
        <v>530</v>
      </c>
      <c r="M84">
        <f>IF(dane_medale5[[#This Row],[suma zlotych]]&gt;dane_medale5[[#This Row],[suma reszty]], 1, 0)</f>
        <v>0</v>
      </c>
    </row>
    <row r="85" spans="1:13" hidden="1" x14ac:dyDescent="0.35">
      <c r="A85" s="1" t="s">
        <v>99</v>
      </c>
      <c r="B85" s="1" t="s">
        <v>22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>
        <f>SUM(dane_medale5[[#This Row],[Zloty]],dane_medale5[[#This Row],[Zloty_1]])</f>
        <v>67</v>
      </c>
      <c r="L85">
        <f>SUM(dane_medale5[[#This Row],[Srebrny]:[Brazowy]])+SUM(dane_medale5[[#This Row],[Srebrny_2]:[Brazowy_3]])</f>
        <v>176</v>
      </c>
      <c r="M85">
        <f>IF(dane_medale5[[#This Row],[suma zlotych]]&gt;dane_medale5[[#This Row],[suma reszty]], 1, 0)</f>
        <v>0</v>
      </c>
    </row>
    <row r="86" spans="1:13" hidden="1" x14ac:dyDescent="0.35">
      <c r="A86" s="1" t="s">
        <v>100</v>
      </c>
      <c r="B86" s="1" t="s">
        <v>22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>
        <f>SUM(dane_medale5[[#This Row],[Zloty]],dane_medale5[[#This Row],[Zloty_1]])</f>
        <v>36</v>
      </c>
      <c r="L86">
        <f>SUM(dane_medale5[[#This Row],[Srebrny]:[Brazowy]])+SUM(dane_medale5[[#This Row],[Srebrny_2]:[Brazowy_3]])</f>
        <v>101</v>
      </c>
      <c r="M86">
        <f>IF(dane_medale5[[#This Row],[suma zlotych]]&gt;dane_medale5[[#This Row],[suma reszty]], 1, 0)</f>
        <v>0</v>
      </c>
    </row>
    <row r="87" spans="1:13" hidden="1" x14ac:dyDescent="0.35">
      <c r="A87" s="1" t="s">
        <v>101</v>
      </c>
      <c r="B87" s="1" t="s">
        <v>22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>
        <f>SUM(dane_medale5[[#This Row],[Zloty]],dane_medale5[[#This Row],[Zloty_1]])</f>
        <v>192</v>
      </c>
      <c r="L87">
        <f>SUM(dane_medale5[[#This Row],[Srebrny]:[Brazowy]])+SUM(dane_medale5[[#This Row],[Srebrny_2]:[Brazowy_3]])</f>
        <v>327</v>
      </c>
      <c r="M87">
        <f>IF(dane_medale5[[#This Row],[suma zlotych]]&gt;dane_medale5[[#This Row],[suma reszty]], 1, 0)</f>
        <v>0</v>
      </c>
    </row>
    <row r="88" spans="1:13" hidden="1" x14ac:dyDescent="0.35">
      <c r="A88" s="1" t="s">
        <v>102</v>
      </c>
      <c r="B88" s="1" t="s">
        <v>13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f>SUM(dane_medale5[[#This Row],[Zloty]],dane_medale5[[#This Row],[Zloty_1]])</f>
        <v>0</v>
      </c>
      <c r="L88">
        <f>SUM(dane_medale5[[#This Row],[Srebrny]:[Brazowy]])+SUM(dane_medale5[[#This Row],[Srebrny_2]:[Brazowy_3]])</f>
        <v>1</v>
      </c>
      <c r="M88">
        <f>IF(dane_medale5[[#This Row],[suma zlotych]]&gt;dane_medale5[[#This Row],[suma reszty]], 1, 0)</f>
        <v>0</v>
      </c>
    </row>
    <row r="89" spans="1:13" hidden="1" x14ac:dyDescent="0.35">
      <c r="A89" s="1" t="s">
        <v>103</v>
      </c>
      <c r="B89" s="1" t="s">
        <v>13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>
        <f>SUM(dane_medale5[[#This Row],[Zloty]],dane_medale5[[#This Row],[Zloty_1]])</f>
        <v>3</v>
      </c>
      <c r="L89">
        <f>SUM(dane_medale5[[#This Row],[Srebrny]:[Brazowy]])+SUM(dane_medale5[[#This Row],[Srebrny_2]:[Brazowy_3]])</f>
        <v>20</v>
      </c>
      <c r="M89">
        <f>IF(dane_medale5[[#This Row],[suma zlotych]]&gt;dane_medale5[[#This Row],[suma reszty]], 1, 0)</f>
        <v>0</v>
      </c>
    </row>
    <row r="90" spans="1:13" hidden="1" x14ac:dyDescent="0.35">
      <c r="A90" s="1" t="s">
        <v>104</v>
      </c>
      <c r="B90" s="1" t="s">
        <v>22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>
        <f>SUM(dane_medale5[[#This Row],[Zloty]],dane_medale5[[#This Row],[Zloty_1]])</f>
        <v>174</v>
      </c>
      <c r="L90">
        <f>SUM(dane_medale5[[#This Row],[Srebrny]:[Brazowy]])+SUM(dane_medale5[[#This Row],[Srebrny_2]:[Brazowy_3]])</f>
        <v>303</v>
      </c>
      <c r="M90">
        <f>IF(dane_medale5[[#This Row],[suma zlotych]]&gt;dane_medale5[[#This Row],[suma reszty]], 1, 0)</f>
        <v>0</v>
      </c>
    </row>
    <row r="91" spans="1:13" hidden="1" x14ac:dyDescent="0.35">
      <c r="A91" s="1" t="s">
        <v>105</v>
      </c>
      <c r="B91" s="1" t="s">
        <v>20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>
        <f>SUM(dane_medale5[[#This Row],[Zloty]],dane_medale5[[#This Row],[Zloty_1]])</f>
        <v>42</v>
      </c>
      <c r="L91">
        <f>SUM(dane_medale5[[#This Row],[Srebrny]:[Brazowy]])+SUM(dane_medale5[[#This Row],[Srebrny_2]:[Brazowy_3]])</f>
        <v>58</v>
      </c>
      <c r="M91">
        <f>IF(dane_medale5[[#This Row],[suma zlotych]]&gt;dane_medale5[[#This Row],[suma reszty]], 1, 0)</f>
        <v>0</v>
      </c>
    </row>
    <row r="92" spans="1:13" hidden="1" x14ac:dyDescent="0.35">
      <c r="A92" s="1" t="s">
        <v>106</v>
      </c>
      <c r="B92" s="1" t="s">
        <v>11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>
        <f>SUM(dane_medale5[[#This Row],[Zloty]],dane_medale5[[#This Row],[Zloty_1]])</f>
        <v>3</v>
      </c>
      <c r="L92">
        <f>SUM(dane_medale5[[#This Row],[Srebrny]:[Brazowy]])+SUM(dane_medale5[[#This Row],[Srebrny_2]:[Brazowy_3]])</f>
        <v>7</v>
      </c>
      <c r="M92">
        <f>IF(dane_medale5[[#This Row],[suma zlotych]]&gt;dane_medale5[[#This Row],[suma reszty]], 1, 0)</f>
        <v>0</v>
      </c>
    </row>
    <row r="93" spans="1:13" hidden="1" x14ac:dyDescent="0.35">
      <c r="A93" s="1" t="s">
        <v>107</v>
      </c>
      <c r="B93" s="1" t="s">
        <v>15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f>SUM(dane_medale5[[#This Row],[Zloty]],dane_medale5[[#This Row],[Zloty_1]])</f>
        <v>1</v>
      </c>
      <c r="L93">
        <f>SUM(dane_medale5[[#This Row],[Srebrny]:[Brazowy]])+SUM(dane_medale5[[#This Row],[Srebrny_2]:[Brazowy_3]])</f>
        <v>2</v>
      </c>
      <c r="M93">
        <f>IF(dane_medale5[[#This Row],[suma zlotych]]&gt;dane_medale5[[#This Row],[suma reszty]], 1, 0)</f>
        <v>0</v>
      </c>
    </row>
    <row r="94" spans="1:13" hidden="1" x14ac:dyDescent="0.35">
      <c r="A94" s="1" t="s">
        <v>108</v>
      </c>
      <c r="B94" s="1" t="s">
        <v>15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f>SUM(dane_medale5[[#This Row],[Zloty]],dane_medale5[[#This Row],[Zloty_1]])</f>
        <v>0</v>
      </c>
      <c r="L94">
        <f>SUM(dane_medale5[[#This Row],[Srebrny]:[Brazowy]])+SUM(dane_medale5[[#This Row],[Srebrny_2]:[Brazowy_3]])</f>
        <v>1</v>
      </c>
      <c r="M94">
        <f>IF(dane_medale5[[#This Row],[suma zlotych]]&gt;dane_medale5[[#This Row],[suma reszty]], 1, 0)</f>
        <v>0</v>
      </c>
    </row>
    <row r="95" spans="1:13" hidden="1" x14ac:dyDescent="0.35">
      <c r="A95" s="1" t="s">
        <v>109</v>
      </c>
      <c r="B95" s="1" t="s">
        <v>15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>
        <f>SUM(dane_medale5[[#This Row],[Zloty]],dane_medale5[[#This Row],[Zloty_1]])</f>
        <v>1</v>
      </c>
      <c r="L95">
        <f>SUM(dane_medale5[[#This Row],[Srebrny]:[Brazowy]])+SUM(dane_medale5[[#This Row],[Srebrny_2]:[Brazowy_3]])</f>
        <v>3</v>
      </c>
      <c r="M95">
        <f>IF(dane_medale5[[#This Row],[suma zlotych]]&gt;dane_medale5[[#This Row],[suma reszty]], 1, 0)</f>
        <v>0</v>
      </c>
    </row>
    <row r="96" spans="1:13" hidden="1" x14ac:dyDescent="0.35">
      <c r="A96" s="1" t="s">
        <v>110</v>
      </c>
      <c r="B96" s="1" t="s">
        <v>22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>
        <f>SUM(dane_medale5[[#This Row],[Zloty]],dane_medale5[[#This Row],[Zloty_1]])</f>
        <v>70</v>
      </c>
      <c r="L96">
        <f>SUM(dane_medale5[[#This Row],[Srebrny]:[Brazowy]])+SUM(dane_medale5[[#This Row],[Srebrny_2]:[Brazowy_3]])</f>
        <v>221</v>
      </c>
      <c r="M96">
        <f>IF(dane_medale5[[#This Row],[suma zlotych]]&gt;dane_medale5[[#This Row],[suma reszty]], 1, 0)</f>
        <v>0</v>
      </c>
    </row>
    <row r="97" spans="1:13" hidden="1" x14ac:dyDescent="0.35">
      <c r="A97" s="1" t="s">
        <v>111</v>
      </c>
      <c r="B97" s="1" t="s">
        <v>25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>
        <f>SUM(dane_medale5[[#This Row],[Zloty]],dane_medale5[[#This Row],[Zloty_1]])</f>
        <v>0</v>
      </c>
      <c r="L97">
        <f>SUM(dane_medale5[[#This Row],[Srebrny]:[Brazowy]])+SUM(dane_medale5[[#This Row],[Srebrny_2]:[Brazowy_3]])</f>
        <v>8</v>
      </c>
      <c r="M97">
        <f>IF(dane_medale5[[#This Row],[suma zlotych]]&gt;dane_medale5[[#This Row],[suma reszty]], 1, 0)</f>
        <v>0</v>
      </c>
    </row>
    <row r="98" spans="1:13" hidden="1" x14ac:dyDescent="0.35">
      <c r="A98" s="1" t="s">
        <v>112</v>
      </c>
      <c r="B98" s="1" t="s">
        <v>22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>
        <f>SUM(dane_medale5[[#This Row],[Zloty]],dane_medale5[[#This Row],[Zloty_1]])</f>
        <v>4</v>
      </c>
      <c r="L98">
        <f>SUM(dane_medale5[[#This Row],[Srebrny]:[Brazowy]])+SUM(dane_medale5[[#This Row],[Srebrny_2]:[Brazowy_3]])</f>
        <v>19</v>
      </c>
      <c r="M98">
        <f>IF(dane_medale5[[#This Row],[suma zlotych]]&gt;dane_medale5[[#This Row],[suma reszty]], 1, 0)</f>
        <v>0</v>
      </c>
    </row>
    <row r="99" spans="1:13" hidden="1" x14ac:dyDescent="0.35">
      <c r="A99" s="1" t="s">
        <v>113</v>
      </c>
      <c r="B99" s="1" t="s">
        <v>13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>
        <f>SUM(dane_medale5[[#This Row],[Zloty]],dane_medale5[[#This Row],[Zloty_1]])</f>
        <v>23</v>
      </c>
      <c r="L99">
        <f>SUM(dane_medale5[[#This Row],[Srebrny]:[Brazowy]])+SUM(dane_medale5[[#This Row],[Srebrny_2]:[Brazowy_3]])</f>
        <v>53</v>
      </c>
      <c r="M99">
        <f>IF(dane_medale5[[#This Row],[suma zlotych]]&gt;dane_medale5[[#This Row],[suma reszty]], 1, 0)</f>
        <v>0</v>
      </c>
    </row>
    <row r="100" spans="1:13" hidden="1" x14ac:dyDescent="0.35">
      <c r="A100" s="1" t="s">
        <v>114</v>
      </c>
      <c r="B100" s="1" t="s">
        <v>22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>
        <f>SUM(dane_medale5[[#This Row],[Zloty]],dane_medale5[[#This Row],[Zloty_1]])</f>
        <v>182</v>
      </c>
      <c r="L100">
        <f>SUM(dane_medale5[[#This Row],[Srebrny]:[Brazowy]])+SUM(dane_medale5[[#This Row],[Srebrny_2]:[Brazowy_3]])</f>
        <v>339</v>
      </c>
      <c r="M100">
        <f>IF(dane_medale5[[#This Row],[suma zlotych]]&gt;dane_medale5[[#This Row],[suma reszty]], 1, 0)</f>
        <v>0</v>
      </c>
    </row>
    <row r="101" spans="1:13" hidden="1" x14ac:dyDescent="0.35">
      <c r="A101" s="1" t="s">
        <v>115</v>
      </c>
      <c r="B101" s="1" t="s">
        <v>22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>
        <f>SUM(dane_medale5[[#This Row],[Zloty]],dane_medale5[[#This Row],[Zloty_1]])</f>
        <v>1</v>
      </c>
      <c r="L101">
        <f>SUM(dane_medale5[[#This Row],[Srebrny]:[Brazowy]])+SUM(dane_medale5[[#This Row],[Srebrny_2]:[Brazowy_3]])</f>
        <v>7</v>
      </c>
      <c r="M101">
        <f>IF(dane_medale5[[#This Row],[suma zlotych]]&gt;dane_medale5[[#This Row],[suma reszty]], 1, 0)</f>
        <v>0</v>
      </c>
    </row>
    <row r="102" spans="1:13" hidden="1" x14ac:dyDescent="0.35">
      <c r="A102" s="1" t="s">
        <v>116</v>
      </c>
      <c r="B102" s="1" t="s">
        <v>22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>
        <f>SUM(dane_medale5[[#This Row],[Zloty]],dane_medale5[[#This Row],[Zloty_1]])</f>
        <v>88</v>
      </c>
      <c r="L102">
        <f>SUM(dane_medale5[[#This Row],[Srebrny]:[Brazowy]])+SUM(dane_medale5[[#This Row],[Srebrny_2]:[Brazowy_3]])</f>
        <v>214</v>
      </c>
      <c r="M102">
        <f>IF(dane_medale5[[#This Row],[suma zlotych]]&gt;dane_medale5[[#This Row],[suma reszty]], 1, 0)</f>
        <v>0</v>
      </c>
    </row>
    <row r="103" spans="1:13" hidden="1" x14ac:dyDescent="0.35">
      <c r="A103" s="1" t="s">
        <v>117</v>
      </c>
      <c r="B103" s="1" t="s">
        <v>13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>
        <f>SUM(dane_medale5[[#This Row],[Zloty]],dane_medale5[[#This Row],[Zloty_1]])</f>
        <v>0</v>
      </c>
      <c r="L103">
        <f>SUM(dane_medale5[[#This Row],[Srebrny]:[Brazowy]])+SUM(dane_medale5[[#This Row],[Srebrny_2]:[Brazowy_3]])</f>
        <v>1</v>
      </c>
      <c r="M103">
        <f>IF(dane_medale5[[#This Row],[suma zlotych]]&gt;dane_medale5[[#This Row],[suma reszty]], 1, 0)</f>
        <v>0</v>
      </c>
    </row>
    <row r="104" spans="1:13" hidden="1" x14ac:dyDescent="0.35">
      <c r="A104" s="1" t="s">
        <v>118</v>
      </c>
      <c r="B104" s="1" t="s">
        <v>22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>
        <f>SUM(dane_medale5[[#This Row],[Zloty]],dane_medale5[[#This Row],[Zloty_1]])</f>
        <v>1</v>
      </c>
      <c r="L104">
        <f>SUM(dane_medale5[[#This Row],[Srebrny]:[Brazowy]])+SUM(dane_medale5[[#This Row],[Srebrny_2]:[Brazowy_3]])</f>
        <v>6</v>
      </c>
      <c r="M104">
        <f>IF(dane_medale5[[#This Row],[suma zlotych]]&gt;dane_medale5[[#This Row],[suma reszty]], 1, 0)</f>
        <v>0</v>
      </c>
    </row>
    <row r="105" spans="1:13" hidden="1" x14ac:dyDescent="0.35">
      <c r="A105" s="1" t="s">
        <v>119</v>
      </c>
      <c r="B105" s="1" t="s">
        <v>22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>
        <f>SUM(dane_medale5[[#This Row],[Zloty]],dane_medale5[[#This Row],[Zloty_1]])</f>
        <v>0</v>
      </c>
      <c r="L105">
        <f>SUM(dane_medale5[[#This Row],[Srebrny]:[Brazowy]])+SUM(dane_medale5[[#This Row],[Srebrny_2]:[Brazowy_3]])</f>
        <v>2</v>
      </c>
      <c r="M105">
        <f>IF(dane_medale5[[#This Row],[suma zlotych]]&gt;dane_medale5[[#This Row],[suma reszty]], 1, 0)</f>
        <v>0</v>
      </c>
    </row>
    <row r="106" spans="1:13" hidden="1" x14ac:dyDescent="0.35">
      <c r="A106" s="1" t="s">
        <v>120</v>
      </c>
      <c r="B106" s="1" t="s">
        <v>11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>
        <f>SUM(dane_medale5[[#This Row],[Zloty]],dane_medale5[[#This Row],[Zloty_1]])</f>
        <v>0</v>
      </c>
      <c r="L106">
        <f>SUM(dane_medale5[[#This Row],[Srebrny]:[Brazowy]])+SUM(dane_medale5[[#This Row],[Srebrny_2]:[Brazowy_3]])</f>
        <v>4</v>
      </c>
      <c r="M106">
        <f>IF(dane_medale5[[#This Row],[suma zlotych]]&gt;dane_medale5[[#This Row],[suma reszty]], 1, 0)</f>
        <v>0</v>
      </c>
    </row>
    <row r="107" spans="1:13" hidden="1" x14ac:dyDescent="0.35">
      <c r="A107" s="1" t="s">
        <v>121</v>
      </c>
      <c r="B107" s="1" t="s">
        <v>22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>
        <f>SUM(dane_medale5[[#This Row],[Zloty]],dane_medale5[[#This Row],[Zloty_1]])</f>
        <v>9</v>
      </c>
      <c r="L107">
        <f>SUM(dane_medale5[[#This Row],[Srebrny]:[Brazowy]])+SUM(dane_medale5[[#This Row],[Srebrny_2]:[Brazowy_3]])</f>
        <v>20</v>
      </c>
      <c r="M107">
        <f>IF(dane_medale5[[#This Row],[suma zlotych]]&gt;dane_medale5[[#This Row],[suma reszty]], 1, 0)</f>
        <v>0</v>
      </c>
    </row>
    <row r="108" spans="1:13" hidden="1" x14ac:dyDescent="0.35">
      <c r="A108" s="1" t="s">
        <v>122</v>
      </c>
      <c r="B108" s="1" t="s">
        <v>22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>
        <f>SUM(dane_medale5[[#This Row],[Zloty]],dane_medale5[[#This Row],[Zloty_1]])</f>
        <v>6</v>
      </c>
      <c r="L108">
        <f>SUM(dane_medale5[[#This Row],[Srebrny]:[Brazowy]])+SUM(dane_medale5[[#This Row],[Srebrny_2]:[Brazowy_3]])</f>
        <v>28</v>
      </c>
      <c r="M108">
        <f>IF(dane_medale5[[#This Row],[suma zlotych]]&gt;dane_medale5[[#This Row],[suma reszty]], 1, 0)</f>
        <v>0</v>
      </c>
    </row>
    <row r="109" spans="1:13" hidden="1" x14ac:dyDescent="0.35">
      <c r="A109" s="1" t="s">
        <v>123</v>
      </c>
      <c r="B109" s="1" t="s">
        <v>11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>SUM(dane_medale5[[#This Row],[Zloty]],dane_medale5[[#This Row],[Zloty_1]])</f>
        <v>0</v>
      </c>
      <c r="L109">
        <f>SUM(dane_medale5[[#This Row],[Srebrny]:[Brazowy]])+SUM(dane_medale5[[#This Row],[Srebrny_2]:[Brazowy_3]])</f>
        <v>2</v>
      </c>
      <c r="M109">
        <f>IF(dane_medale5[[#This Row],[suma zlotych]]&gt;dane_medale5[[#This Row],[suma reszty]], 1, 0)</f>
        <v>0</v>
      </c>
    </row>
    <row r="110" spans="1:13" hidden="1" x14ac:dyDescent="0.35">
      <c r="A110" s="1" t="s">
        <v>124</v>
      </c>
      <c r="B110" s="1" t="s">
        <v>25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>
        <f>SUM(dane_medale5[[#This Row],[Zloty]],dane_medale5[[#This Row],[Zloty_1]])</f>
        <v>1072</v>
      </c>
      <c r="L110">
        <f>SUM(dane_medale5[[#This Row],[Srebrny]:[Brazowy]])+SUM(dane_medale5[[#This Row],[Srebrny_2]:[Brazowy_3]])</f>
        <v>1609</v>
      </c>
      <c r="M110">
        <f>IF(dane_medale5[[#This Row],[suma zlotych]]&gt;dane_medale5[[#This Row],[suma reszty]], 1, 0)</f>
        <v>0</v>
      </c>
    </row>
    <row r="111" spans="1:13" hidden="1" x14ac:dyDescent="0.35">
      <c r="A111" s="1" t="s">
        <v>125</v>
      </c>
      <c r="B111" s="1" t="s">
        <v>13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>SUM(dane_medale5[[#This Row],[Zloty]],dane_medale5[[#This Row],[Zloty_1]])</f>
        <v>0</v>
      </c>
      <c r="L111">
        <f>SUM(dane_medale5[[#This Row],[Srebrny]:[Brazowy]])+SUM(dane_medale5[[#This Row],[Srebrny_2]:[Brazowy_3]])</f>
        <v>1</v>
      </c>
      <c r="M111">
        <f>IF(dane_medale5[[#This Row],[suma zlotych]]&gt;dane_medale5[[#This Row],[suma reszty]], 1, 0)</f>
        <v>0</v>
      </c>
    </row>
    <row r="112" spans="1:13" hidden="1" x14ac:dyDescent="0.35">
      <c r="A112" s="1" t="s">
        <v>126</v>
      </c>
      <c r="B112" s="1" t="s">
        <v>15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f>SUM(dane_medale5[[#This Row],[Zloty]],dane_medale5[[#This Row],[Zloty_1]])</f>
        <v>1</v>
      </c>
      <c r="L112">
        <f>SUM(dane_medale5[[#This Row],[Srebrny]:[Brazowy]])+SUM(dane_medale5[[#This Row],[Srebrny_2]:[Brazowy_3]])</f>
        <v>1</v>
      </c>
      <c r="M112">
        <f>IF(dane_medale5[[#This Row],[suma zlotych]]&gt;dane_medale5[[#This Row],[suma reszty]], 1, 0)</f>
        <v>0</v>
      </c>
    </row>
    <row r="113" spans="1:13" hidden="1" x14ac:dyDescent="0.35">
      <c r="A113" s="1" t="s">
        <v>127</v>
      </c>
      <c r="B113" s="1" t="s">
        <v>11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f>SUM(dane_medale5[[#This Row],[Zloty]],dane_medale5[[#This Row],[Zloty_1]])</f>
        <v>1</v>
      </c>
      <c r="L113">
        <f>SUM(dane_medale5[[#This Row],[Srebrny]:[Brazowy]])+SUM(dane_medale5[[#This Row],[Srebrny_2]:[Brazowy_3]])</f>
        <v>2</v>
      </c>
      <c r="M113">
        <f>IF(dane_medale5[[#This Row],[suma zlotych]]&gt;dane_medale5[[#This Row],[suma reszty]], 1, 0)</f>
        <v>0</v>
      </c>
    </row>
    <row r="114" spans="1:13" hidden="1" x14ac:dyDescent="0.35">
      <c r="A114" s="1" t="s">
        <v>128</v>
      </c>
      <c r="B114" s="1" t="s">
        <v>22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>
        <f>SUM(dane_medale5[[#This Row],[Zloty]],dane_medale5[[#This Row],[Zloty_1]])</f>
        <v>97</v>
      </c>
      <c r="L114">
        <f>SUM(dane_medale5[[#This Row],[Srebrny]:[Brazowy]])+SUM(dane_medale5[[#This Row],[Srebrny_2]:[Brazowy_3]])</f>
        <v>226</v>
      </c>
      <c r="M114">
        <f>IF(dane_medale5[[#This Row],[suma zlotych]]&gt;dane_medale5[[#This Row],[suma reszty]], 1, 0)</f>
        <v>0</v>
      </c>
    </row>
    <row r="115" spans="1:13" hidden="1" x14ac:dyDescent="0.35">
      <c r="A115" s="1" t="s">
        <v>129</v>
      </c>
      <c r="B115" s="1" t="s">
        <v>22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>
        <f>SUM(dane_medale5[[#This Row],[Zloty]],dane_medale5[[#This Row],[Zloty_1]])</f>
        <v>193</v>
      </c>
      <c r="L115">
        <f>SUM(dane_medale5[[#This Row],[Srebrny]:[Brazowy]])+SUM(dane_medale5[[#This Row],[Srebrny_2]:[Brazowy_3]])</f>
        <v>434</v>
      </c>
      <c r="M115">
        <f>IF(dane_medale5[[#This Row],[suma zlotych]]&gt;dane_medale5[[#This Row],[suma reszty]], 1, 0)</f>
        <v>0</v>
      </c>
    </row>
    <row r="116" spans="1:13" hidden="1" x14ac:dyDescent="0.35">
      <c r="A116" s="1" t="s">
        <v>130</v>
      </c>
      <c r="B116" s="1" t="s">
        <v>11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>
        <f>SUM(dane_medale5[[#This Row],[Zloty]],dane_medale5[[#This Row],[Zloty_1]])</f>
        <v>0</v>
      </c>
      <c r="L116">
        <f>SUM(dane_medale5[[#This Row],[Srebrny]:[Brazowy]])+SUM(dane_medale5[[#This Row],[Srebrny_2]:[Brazowy_3]])</f>
        <v>3</v>
      </c>
      <c r="M116">
        <f>IF(dane_medale5[[#This Row],[suma zlotych]]&gt;dane_medale5[[#This Row],[suma reszty]], 1, 0)</f>
        <v>0</v>
      </c>
    </row>
    <row r="117" spans="1:13" hidden="1" x14ac:dyDescent="0.35">
      <c r="A117" s="1" t="s">
        <v>131</v>
      </c>
      <c r="B117" s="1" t="s">
        <v>11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>
        <f>SUM(dane_medale5[[#This Row],[Zloty]],dane_medale5[[#This Row],[Zloty_1]])</f>
        <v>7</v>
      </c>
      <c r="L117">
        <f>SUM(dane_medale5[[#This Row],[Srebrny]:[Brazowy]])+SUM(dane_medale5[[#This Row],[Srebrny_2]:[Brazowy_3]])</f>
        <v>17</v>
      </c>
      <c r="M117">
        <f>IF(dane_medale5[[#This Row],[suma zlotych]]&gt;dane_medale5[[#This Row],[suma reszty]], 1, 0)</f>
        <v>0</v>
      </c>
    </row>
    <row r="118" spans="1:13" hidden="1" x14ac:dyDescent="0.35">
      <c r="A118" s="1" t="s">
        <v>132</v>
      </c>
      <c r="B118" s="1" t="s">
        <v>13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>SUM(dane_medale5[[#This Row],[Zloty]],dane_medale5[[#This Row],[Zloty_1]])</f>
        <v>0</v>
      </c>
      <c r="L118">
        <f>SUM(dane_medale5[[#This Row],[Srebrny]:[Brazowy]])+SUM(dane_medale5[[#This Row],[Srebrny_2]:[Brazowy_3]])</f>
        <v>2</v>
      </c>
      <c r="M118">
        <f>IF(dane_medale5[[#This Row],[suma zlotych]]&gt;dane_medale5[[#This Row],[suma reszty]], 1, 0)</f>
        <v>0</v>
      </c>
    </row>
    <row r="119" spans="1:13" hidden="1" x14ac:dyDescent="0.35">
      <c r="A119" s="1" t="s">
        <v>133</v>
      </c>
      <c r="B119" s="1" t="s">
        <v>13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f>SUM(dane_medale5[[#This Row],[Zloty]],dane_medale5[[#This Row],[Zloty_1]])</f>
        <v>0</v>
      </c>
      <c r="L119">
        <f>SUM(dane_medale5[[#This Row],[Srebrny]:[Brazowy]])+SUM(dane_medale5[[#This Row],[Srebrny_2]:[Brazowy_3]])</f>
        <v>1</v>
      </c>
      <c r="M119">
        <f>IF(dane_medale5[[#This Row],[suma zlotych]]&gt;dane_medale5[[#This Row],[suma reszty]], 1, 0)</f>
        <v>0</v>
      </c>
    </row>
    <row r="120" spans="1:13" hidden="1" x14ac:dyDescent="0.35">
      <c r="A120" s="1" t="s">
        <v>134</v>
      </c>
      <c r="B120" s="1" t="s">
        <v>20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f>SUM(dane_medale5[[#This Row],[Zloty]],dane_medale5[[#This Row],[Zloty_1]])</f>
        <v>0</v>
      </c>
      <c r="L120">
        <f>SUM(dane_medale5[[#This Row],[Srebrny]:[Brazowy]])+SUM(dane_medale5[[#This Row],[Srebrny_2]:[Brazowy_3]])</f>
        <v>1</v>
      </c>
      <c r="M120">
        <f>IF(dane_medale5[[#This Row],[suma zlotych]]&gt;dane_medale5[[#This Row],[suma reszty]], 1, 0)</f>
        <v>0</v>
      </c>
    </row>
    <row r="121" spans="1:13" hidden="1" x14ac:dyDescent="0.35">
      <c r="A121" s="1" t="s">
        <v>135</v>
      </c>
      <c r="B121" s="1" t="s">
        <v>25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>
        <f>SUM(dane_medale5[[#This Row],[Zloty]],dane_medale5[[#This Row],[Zloty_1]])</f>
        <v>2</v>
      </c>
      <c r="L121">
        <f>SUM(dane_medale5[[#This Row],[Srebrny]:[Brazowy]])+SUM(dane_medale5[[#This Row],[Srebrny_2]:[Brazowy_3]])</f>
        <v>16</v>
      </c>
      <c r="M121">
        <f>IF(dane_medale5[[#This Row],[suma zlotych]]&gt;dane_medale5[[#This Row],[suma reszty]], 1, 0)</f>
        <v>0</v>
      </c>
    </row>
    <row r="122" spans="1:13" hidden="1" x14ac:dyDescent="0.35">
      <c r="A122" s="1" t="s">
        <v>136</v>
      </c>
      <c r="B122" s="1" t="s">
        <v>13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>
        <f>SUM(dane_medale5[[#This Row],[Zloty]],dane_medale5[[#This Row],[Zloty_1]])</f>
        <v>3</v>
      </c>
      <c r="L122">
        <f>SUM(dane_medale5[[#This Row],[Srebrny]:[Brazowy]])+SUM(dane_medale5[[#This Row],[Srebrny_2]:[Brazowy_3]])</f>
        <v>7</v>
      </c>
      <c r="M122">
        <f>IF(dane_medale5[[#This Row],[suma zlotych]]&gt;dane_medale5[[#This Row],[suma reszty]], 1, 0)</f>
        <v>0</v>
      </c>
    </row>
    <row r="123" spans="1:13" hidden="1" x14ac:dyDescent="0.35">
      <c r="A123" s="1" t="s">
        <v>137</v>
      </c>
      <c r="B123" s="1" t="s">
        <v>11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>
        <f>SUM(dane_medale5[[#This Row],[Zloty]],dane_medale5[[#This Row],[Zloty_1]])</f>
        <v>39</v>
      </c>
      <c r="L123">
        <f>SUM(dane_medale5[[#This Row],[Srebrny]:[Brazowy]])+SUM(dane_medale5[[#This Row],[Srebrny_2]:[Brazowy_3]])</f>
        <v>49</v>
      </c>
      <c r="M123">
        <f>IF(dane_medale5[[#This Row],[suma zlotych]]&gt;dane_medale5[[#This Row],[suma reszty]], 1, 0)</f>
        <v>0</v>
      </c>
    </row>
    <row r="124" spans="1:13" hidden="1" x14ac:dyDescent="0.35">
      <c r="A124" s="1" t="s">
        <v>138</v>
      </c>
      <c r="B124" s="1" t="s">
        <v>13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>
        <f>SUM(dane_medale5[[#This Row],[Zloty]],dane_medale5[[#This Row],[Zloty_1]])</f>
        <v>2</v>
      </c>
      <c r="L124">
        <f>SUM(dane_medale5[[#This Row],[Srebrny]:[Brazowy]])+SUM(dane_medale5[[#This Row],[Srebrny_2]:[Brazowy_3]])</f>
        <v>5</v>
      </c>
      <c r="M124">
        <f>IF(dane_medale5[[#This Row],[suma zlotych]]&gt;dane_medale5[[#This Row],[suma reszty]], 1, 0)</f>
        <v>0</v>
      </c>
    </row>
    <row r="125" spans="1:13" hidden="1" x14ac:dyDescent="0.35">
      <c r="A125" s="1" t="s">
        <v>139</v>
      </c>
      <c r="B125" s="1" t="s">
        <v>22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>
        <f>SUM(dane_medale5[[#This Row],[Zloty]],dane_medale5[[#This Row],[Zloty_1]])</f>
        <v>35</v>
      </c>
      <c r="L125">
        <f>SUM(dane_medale5[[#This Row],[Srebrny]:[Brazowy]])+SUM(dane_medale5[[#This Row],[Srebrny_2]:[Brazowy_3]])</f>
        <v>87</v>
      </c>
      <c r="M125">
        <f>IF(dane_medale5[[#This Row],[suma zlotych]]&gt;dane_medale5[[#This Row],[suma reszty]], 1, 0)</f>
        <v>0</v>
      </c>
    </row>
    <row r="126" spans="1:13" hidden="1" x14ac:dyDescent="0.35">
      <c r="A126" s="1" t="s">
        <v>140</v>
      </c>
      <c r="B126" s="1" t="s">
        <v>15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>
        <f>SUM(dane_medale5[[#This Row],[Zloty]],dane_medale5[[#This Row],[Zloty_1]])</f>
        <v>2</v>
      </c>
      <c r="L126">
        <f>SUM(dane_medale5[[#This Row],[Srebrny]:[Brazowy]])+SUM(dane_medale5[[#This Row],[Srebrny_2]:[Brazowy_3]])</f>
        <v>8</v>
      </c>
      <c r="M126">
        <f>IF(dane_medale5[[#This Row],[suma zlotych]]&gt;dane_medale5[[#This Row],[suma reszty]], 1, 0)</f>
        <v>0</v>
      </c>
    </row>
    <row r="127" spans="1:13" hidden="1" x14ac:dyDescent="0.35">
      <c r="A127" s="1" t="s">
        <v>141</v>
      </c>
      <c r="B127" s="1" t="s">
        <v>11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>
        <f>SUM(dane_medale5[[#This Row],[Zloty]],dane_medale5[[#This Row],[Zloty_1]])</f>
        <v>6</v>
      </c>
      <c r="L127">
        <f>SUM(dane_medale5[[#This Row],[Srebrny]:[Brazowy]])+SUM(dane_medale5[[#This Row],[Srebrny_2]:[Brazowy_3]])</f>
        <v>15</v>
      </c>
      <c r="M127">
        <f>IF(dane_medale5[[#This Row],[suma zlotych]]&gt;dane_medale5[[#This Row],[suma reszty]], 1, 0)</f>
        <v>0</v>
      </c>
    </row>
    <row r="128" spans="1:13" hidden="1" x14ac:dyDescent="0.35">
      <c r="A128" s="1" t="s">
        <v>142</v>
      </c>
      <c r="B128" s="1" t="s">
        <v>15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>
        <f>SUM(dane_medale5[[#This Row],[Zloty]],dane_medale5[[#This Row],[Zloty_1]])</f>
        <v>2</v>
      </c>
      <c r="L128">
        <f>SUM(dane_medale5[[#This Row],[Srebrny]:[Brazowy]])+SUM(dane_medale5[[#This Row],[Srebrny_2]:[Brazowy_3]])</f>
        <v>10</v>
      </c>
      <c r="M128">
        <f>IF(dane_medale5[[#This Row],[suma zlotych]]&gt;dane_medale5[[#This Row],[suma reszty]], 1, 0)</f>
        <v>0</v>
      </c>
    </row>
    <row r="129" spans="1:13" hidden="1" x14ac:dyDescent="0.35">
      <c r="A129" s="1" t="s">
        <v>143</v>
      </c>
      <c r="B129" s="1" t="s">
        <v>22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>
        <f>SUM(dane_medale5[[#This Row],[Zloty]],dane_medale5[[#This Row],[Zloty_1]])</f>
        <v>167</v>
      </c>
      <c r="L129">
        <f>SUM(dane_medale5[[#This Row],[Srebrny]:[Brazowy]])+SUM(dane_medale5[[#This Row],[Srebrny_2]:[Brazowy_3]])</f>
        <v>315</v>
      </c>
      <c r="M129">
        <f>IF(dane_medale5[[#This Row],[suma zlotych]]&gt;dane_medale5[[#This Row],[suma reszty]], 1, 0)</f>
        <v>0</v>
      </c>
    </row>
    <row r="130" spans="1:13" hidden="1" x14ac:dyDescent="0.35">
      <c r="A130" s="1" t="s">
        <v>144</v>
      </c>
      <c r="B130" s="1" t="s">
        <v>22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>
        <f>SUM(dane_medale5[[#This Row],[Zloty]],dane_medale5[[#This Row],[Zloty_1]])</f>
        <v>246</v>
      </c>
      <c r="L130">
        <f>SUM(dane_medale5[[#This Row],[Srebrny]:[Brazowy]])+SUM(dane_medale5[[#This Row],[Srebrny_2]:[Brazowy_3]])</f>
        <v>560</v>
      </c>
      <c r="M130">
        <f>IF(dane_medale5[[#This Row],[suma zlotych]]&gt;dane_medale5[[#This Row],[suma reszty]], 1, 0)</f>
        <v>0</v>
      </c>
    </row>
    <row r="131" spans="1:13" hidden="1" x14ac:dyDescent="0.35">
      <c r="A131" s="1" t="s">
        <v>145</v>
      </c>
      <c r="B131" s="1" t="s">
        <v>11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>SUM(dane_medale5[[#This Row],[Zloty]],dane_medale5[[#This Row],[Zloty_1]])</f>
        <v>0</v>
      </c>
      <c r="L131">
        <f>SUM(dane_medale5[[#This Row],[Srebrny]:[Brazowy]])+SUM(dane_medale5[[#This Row],[Srebrny_2]:[Brazowy_3]])</f>
        <v>2</v>
      </c>
      <c r="M131">
        <f>IF(dane_medale5[[#This Row],[suma zlotych]]&gt;dane_medale5[[#This Row],[suma reszty]], 1, 0)</f>
        <v>0</v>
      </c>
    </row>
    <row r="132" spans="1:13" hidden="1" x14ac:dyDescent="0.35">
      <c r="A132" s="1" t="s">
        <v>146</v>
      </c>
      <c r="B132" s="1" t="s">
        <v>22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>
        <f>SUM(dane_medale5[[#This Row],[Zloty]],dane_medale5[[#This Row],[Zloty_1]])</f>
        <v>235</v>
      </c>
      <c r="L132">
        <f>SUM(dane_medale5[[#This Row],[Srebrny]:[Brazowy]])+SUM(dane_medale5[[#This Row],[Srebrny_2]:[Brazowy_3]])</f>
        <v>428</v>
      </c>
      <c r="M132">
        <f>IF(dane_medale5[[#This Row],[suma zlotych]]&gt;dane_medale5[[#This Row],[suma reszty]], 1, 0)</f>
        <v>0</v>
      </c>
    </row>
    <row r="133" spans="1:13" hidden="1" x14ac:dyDescent="0.35">
      <c r="A133" s="1" t="s">
        <v>147</v>
      </c>
      <c r="B133" s="1" t="s">
        <v>22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>
        <f>SUM(dane_medale5[[#This Row],[Zloty]],dane_medale5[[#This Row],[Zloty_1]])</f>
        <v>54</v>
      </c>
      <c r="L133">
        <f>SUM(dane_medale5[[#This Row],[Srebrny]:[Brazowy]])+SUM(dane_medale5[[#This Row],[Srebrny_2]:[Brazowy_3]])</f>
        <v>81</v>
      </c>
      <c r="M133">
        <f>IF(dane_medale5[[#This Row],[suma zlotych]]&gt;dane_medale5[[#This Row],[suma reszty]], 1, 0)</f>
        <v>0</v>
      </c>
    </row>
    <row r="134" spans="1:13" hidden="1" x14ac:dyDescent="0.35">
      <c r="A134" s="1" t="s">
        <v>148</v>
      </c>
      <c r="B134" s="1" t="s">
        <v>13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>SUM(dane_medale5[[#This Row],[Zloty]],dane_medale5[[#This Row],[Zloty_1]])</f>
        <v>0</v>
      </c>
      <c r="L134">
        <f>SUM(dane_medale5[[#This Row],[Srebrny]:[Brazowy]])+SUM(dane_medale5[[#This Row],[Srebrny_2]:[Brazowy_3]])</f>
        <v>1</v>
      </c>
      <c r="M134">
        <f>IF(dane_medale5[[#This Row],[suma zlotych]]&gt;dane_medale5[[#This Row],[suma reszty]], 1, 0)</f>
        <v>0</v>
      </c>
    </row>
    <row r="135" spans="1:13" hidden="1" x14ac:dyDescent="0.35">
      <c r="A135" s="1" t="s">
        <v>149</v>
      </c>
      <c r="B135" s="1" t="s">
        <v>25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>
        <f>SUM(dane_medale5[[#This Row],[Zloty]],dane_medale5[[#This Row],[Zloty_1]])</f>
        <v>0</v>
      </c>
      <c r="L135">
        <f>SUM(dane_medale5[[#This Row],[Srebrny]:[Brazowy]])+SUM(dane_medale5[[#This Row],[Srebrny_2]:[Brazowy_3]])</f>
        <v>1</v>
      </c>
      <c r="M135">
        <f>IF(dane_medale5[[#This Row],[suma zlotych]]&gt;dane_medale5[[#This Row],[suma reszty]], 1, 0)</f>
        <v>0</v>
      </c>
    </row>
    <row r="136" spans="1:13" hidden="1" x14ac:dyDescent="0.35">
      <c r="A136" s="1" t="s">
        <v>150</v>
      </c>
      <c r="B136" s="1" t="s">
        <v>13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f>SUM(dane_medale5[[#This Row],[Zloty]],dane_medale5[[#This Row],[Zloty_1]])</f>
        <v>0</v>
      </c>
      <c r="L136">
        <f>SUM(dane_medale5[[#This Row],[Srebrny]:[Brazowy]])+SUM(dane_medale5[[#This Row],[Srebrny_2]:[Brazowy_3]])</f>
        <v>2</v>
      </c>
      <c r="M136">
        <f>IF(dane_medale5[[#This Row],[suma zlotych]]&gt;dane_medale5[[#This Row],[suma reszty]], 1, 0)</f>
        <v>0</v>
      </c>
    </row>
    <row r="137" spans="1:13" hidden="1" x14ac:dyDescent="0.35">
      <c r="A137" s="1" t="s">
        <v>151</v>
      </c>
      <c r="B137" s="1" t="s">
        <v>13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>
        <f>SUM(dane_medale5[[#This Row],[Zloty]],dane_medale5[[#This Row],[Zloty_1]])</f>
        <v>3</v>
      </c>
      <c r="L137">
        <f>SUM(dane_medale5[[#This Row],[Srebrny]:[Brazowy]])+SUM(dane_medale5[[#This Row],[Srebrny_2]:[Brazowy_3]])</f>
        <v>5</v>
      </c>
      <c r="M137">
        <f>IF(dane_medale5[[#This Row],[suma zlotych]]&gt;dane_medale5[[#This Row],[suma reszty]], 1, 0)</f>
        <v>0</v>
      </c>
    </row>
    <row r="138" spans="1:13" x14ac:dyDescent="0.35">
      <c r="A138" s="4" t="s">
        <v>152</v>
      </c>
      <c r="B138" s="1" t="s">
        <v>11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>SUM(dane_medale5[[#This Row],[Zloty]],dane_medale5[[#This Row],[Zloty_1]])</f>
        <v>1</v>
      </c>
      <c r="L138">
        <f>SUM(dane_medale5[[#This Row],[Srebrny]:[Brazowy]])+SUM(dane_medale5[[#This Row],[Srebrny_2]:[Brazowy_3]])</f>
        <v>0</v>
      </c>
      <c r="M138">
        <f>IF(dane_medale5[[#This Row],[suma zlotych]]&gt;dane_medale5[[#This Row],[suma reszty]], 1, 0)</f>
        <v>1</v>
      </c>
    </row>
    <row r="139" spans="1:13" hidden="1" x14ac:dyDescent="0.35">
      <c r="A139" s="1" t="s">
        <v>153</v>
      </c>
      <c r="B139" s="1" t="s">
        <v>22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>
        <f>SUM(dane_medale5[[#This Row],[Zloty]],dane_medale5[[#This Row],[Zloty_1]])</f>
        <v>473</v>
      </c>
      <c r="L139">
        <f>SUM(dane_medale5[[#This Row],[Srebrny]:[Brazowy]])+SUM(dane_medale5[[#This Row],[Srebrny_2]:[Brazowy_3]])</f>
        <v>731</v>
      </c>
      <c r="M139">
        <f>IF(dane_medale5[[#This Row],[suma zlotych]]&gt;dane_medale5[[#This Row],[suma reszty]], 1, 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DDD3-2178-4F9E-AD47-150AB38BE25A}">
  <dimension ref="A1:N139"/>
  <sheetViews>
    <sheetView topLeftCell="B2" zoomScale="55" zoomScaleNormal="55" workbookViewId="0">
      <selection activeCell="N10" sqref="L4:N10"/>
    </sheetView>
  </sheetViews>
  <sheetFormatPr defaultRowHeight="14.5" x14ac:dyDescent="0.35"/>
  <cols>
    <col min="1" max="1" width="34.81640625" bestFit="1" customWidth="1"/>
    <col min="2" max="2" width="12.26953125" bestFit="1" customWidth="1"/>
    <col min="3" max="3" width="11" bestFit="1" customWidth="1"/>
    <col min="4" max="4" width="7.26953125" bestFit="1" customWidth="1"/>
    <col min="5" max="5" width="9.54296875" bestFit="1" customWidth="1"/>
    <col min="6" max="6" width="10.1796875" bestFit="1" customWidth="1"/>
    <col min="7" max="7" width="12.7265625" bestFit="1" customWidth="1"/>
    <col min="8" max="8" width="9.26953125" bestFit="1" customWidth="1"/>
    <col min="9" max="9" width="11.54296875" bestFit="1" customWidth="1"/>
    <col min="10" max="10" width="12.1796875" bestFit="1" customWidth="1"/>
    <col min="12" max="12" width="13.81640625" bestFit="1" customWidth="1"/>
    <col min="13" max="13" width="11.6328125" bestFit="1" customWidth="1"/>
    <col min="14" max="14" width="14.6328125" bestFit="1" customWidth="1"/>
    <col min="15" max="15" width="15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5">
      <c r="A2" s="1" t="s">
        <v>10</v>
      </c>
      <c r="B2" s="1" t="s">
        <v>11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</row>
    <row r="3" spans="1:14" x14ac:dyDescent="0.35">
      <c r="A3" s="1" t="s">
        <v>12</v>
      </c>
      <c r="B3" s="1" t="s">
        <v>13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</row>
    <row r="4" spans="1:14" x14ac:dyDescent="0.35">
      <c r="A4" s="1" t="s">
        <v>14</v>
      </c>
      <c r="B4" s="1" t="s">
        <v>15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L4" s="2" t="s">
        <v>175</v>
      </c>
      <c r="M4" t="s">
        <v>160</v>
      </c>
      <c r="N4" t="s">
        <v>159</v>
      </c>
    </row>
    <row r="5" spans="1:14" x14ac:dyDescent="0.35">
      <c r="A5" s="1" t="s">
        <v>16</v>
      </c>
      <c r="B5" s="1" t="s">
        <v>11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L5" s="3" t="s">
        <v>13</v>
      </c>
      <c r="M5" s="1">
        <v>297</v>
      </c>
      <c r="N5" s="1">
        <v>30</v>
      </c>
    </row>
    <row r="6" spans="1:14" x14ac:dyDescent="0.35">
      <c r="A6" s="1" t="s">
        <v>17</v>
      </c>
      <c r="B6" s="1" t="s">
        <v>15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L6" s="3" t="s">
        <v>15</v>
      </c>
      <c r="M6" s="1">
        <v>218</v>
      </c>
      <c r="N6" s="1">
        <v>52</v>
      </c>
    </row>
    <row r="7" spans="1:14" x14ac:dyDescent="0.35">
      <c r="A7" s="1" t="s">
        <v>18</v>
      </c>
      <c r="B7" s="1" t="s">
        <v>11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L7" s="3" t="s">
        <v>25</v>
      </c>
      <c r="M7" s="1">
        <v>236</v>
      </c>
      <c r="N7" s="1">
        <v>88</v>
      </c>
    </row>
    <row r="8" spans="1:14" x14ac:dyDescent="0.35">
      <c r="A8" s="1" t="s">
        <v>19</v>
      </c>
      <c r="B8" s="1" t="s">
        <v>20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L8" s="3" t="s">
        <v>20</v>
      </c>
      <c r="M8" s="1">
        <v>55</v>
      </c>
      <c r="N8" s="1">
        <v>34</v>
      </c>
    </row>
    <row r="9" spans="1:14" x14ac:dyDescent="0.35">
      <c r="A9" s="1" t="s">
        <v>21</v>
      </c>
      <c r="B9" s="1" t="s">
        <v>22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L9" s="3" t="s">
        <v>11</v>
      </c>
      <c r="M9" s="1">
        <v>422</v>
      </c>
      <c r="N9" s="1">
        <v>177</v>
      </c>
    </row>
    <row r="10" spans="1:14" x14ac:dyDescent="0.35">
      <c r="A10" s="1" t="s">
        <v>23</v>
      </c>
      <c r="B10" s="1" t="s">
        <v>11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L10" s="3" t="s">
        <v>22</v>
      </c>
      <c r="M10" s="1">
        <v>682</v>
      </c>
      <c r="N10" s="1">
        <v>571</v>
      </c>
    </row>
    <row r="11" spans="1:14" x14ac:dyDescent="0.35">
      <c r="A11" s="1" t="s">
        <v>24</v>
      </c>
      <c r="B11" s="1" t="s">
        <v>25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</row>
    <row r="12" spans="1:14" x14ac:dyDescent="0.35">
      <c r="A12" s="1" t="s">
        <v>26</v>
      </c>
      <c r="B12" s="1" t="s">
        <v>11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4" x14ac:dyDescent="0.35">
      <c r="A13" s="1" t="s">
        <v>27</v>
      </c>
      <c r="B13" s="1" t="s">
        <v>25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4" x14ac:dyDescent="0.35">
      <c r="A14" s="1" t="s">
        <v>28</v>
      </c>
      <c r="B14" s="1" t="s">
        <v>22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</row>
    <row r="15" spans="1:14" x14ac:dyDescent="0.35">
      <c r="A15" s="1" t="s">
        <v>29</v>
      </c>
      <c r="B15" s="1" t="s">
        <v>25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</row>
    <row r="16" spans="1:14" x14ac:dyDescent="0.35">
      <c r="A16" s="1" t="s">
        <v>30</v>
      </c>
      <c r="B16" s="1" t="s">
        <v>22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</row>
    <row r="17" spans="1:10" x14ac:dyDescent="0.35">
      <c r="A17" s="1" t="s">
        <v>31</v>
      </c>
      <c r="B17" s="1" t="s">
        <v>11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32</v>
      </c>
      <c r="B18" s="1" t="s">
        <v>15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</row>
    <row r="19" spans="1:10" x14ac:dyDescent="0.35">
      <c r="A19" s="1" t="s">
        <v>33</v>
      </c>
      <c r="B19" s="1" t="s">
        <v>22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</row>
    <row r="20" spans="1:10" x14ac:dyDescent="0.35">
      <c r="A20" s="1" t="s">
        <v>34</v>
      </c>
      <c r="B20" s="1" t="s">
        <v>13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35</v>
      </c>
      <c r="B21" s="1" t="s">
        <v>15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</row>
    <row r="22" spans="1:10" x14ac:dyDescent="0.35">
      <c r="A22" s="1" t="s">
        <v>36</v>
      </c>
      <c r="B22" s="1" t="s">
        <v>11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</row>
    <row r="23" spans="1:10" x14ac:dyDescent="0.35">
      <c r="A23" s="1" t="s">
        <v>37</v>
      </c>
      <c r="B23" s="1" t="s">
        <v>22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</row>
    <row r="24" spans="1:10" x14ac:dyDescent="0.35">
      <c r="A24" s="1" t="s">
        <v>38</v>
      </c>
      <c r="B24" s="1" t="s">
        <v>22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</row>
    <row r="25" spans="1:10" x14ac:dyDescent="0.35">
      <c r="A25" s="1" t="s">
        <v>39</v>
      </c>
      <c r="B25" s="1" t="s">
        <v>22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</row>
    <row r="26" spans="1:10" x14ac:dyDescent="0.35">
      <c r="A26" s="1" t="s">
        <v>40</v>
      </c>
      <c r="B26" s="1" t="s">
        <v>22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</row>
    <row r="27" spans="1:10" x14ac:dyDescent="0.35">
      <c r="A27" s="1" t="s">
        <v>41</v>
      </c>
      <c r="B27" s="1" t="s">
        <v>22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</row>
    <row r="28" spans="1:10" x14ac:dyDescent="0.35">
      <c r="A28" s="1" t="s">
        <v>42</v>
      </c>
      <c r="B28" s="1" t="s">
        <v>22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</row>
    <row r="29" spans="1:10" x14ac:dyDescent="0.35">
      <c r="A29" s="1" t="s">
        <v>43</v>
      </c>
      <c r="B29" s="1" t="s">
        <v>25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44</v>
      </c>
      <c r="B30" s="1" t="s">
        <v>13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45</v>
      </c>
      <c r="B31" s="1" t="s">
        <v>13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</row>
    <row r="32" spans="1:10" x14ac:dyDescent="0.35">
      <c r="A32" s="1" t="s">
        <v>46</v>
      </c>
      <c r="B32" s="1" t="s">
        <v>15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47</v>
      </c>
      <c r="B33" s="1" t="s">
        <v>13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48</v>
      </c>
      <c r="B34" s="1" t="s">
        <v>22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</row>
    <row r="35" spans="1:10" x14ac:dyDescent="0.35">
      <c r="A35" s="1" t="s">
        <v>49</v>
      </c>
      <c r="B35" s="1" t="s">
        <v>13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</row>
    <row r="36" spans="1:10" x14ac:dyDescent="0.35">
      <c r="A36" s="1" t="s">
        <v>50</v>
      </c>
      <c r="B36" s="1" t="s">
        <v>11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</row>
    <row r="37" spans="1:10" x14ac:dyDescent="0.35">
      <c r="A37" s="1" t="s">
        <v>51</v>
      </c>
      <c r="B37" s="1" t="s">
        <v>22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</row>
    <row r="38" spans="1:10" x14ac:dyDescent="0.35">
      <c r="A38" s="1" t="s">
        <v>52</v>
      </c>
      <c r="B38" s="1" t="s">
        <v>22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</row>
    <row r="39" spans="1:10" x14ac:dyDescent="0.35">
      <c r="A39" s="1" t="s">
        <v>53</v>
      </c>
      <c r="B39" s="1" t="s">
        <v>13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5">
      <c r="A40" s="1" t="s">
        <v>54</v>
      </c>
      <c r="B40" s="1" t="s">
        <v>13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</row>
    <row r="41" spans="1:10" x14ac:dyDescent="0.35">
      <c r="A41" s="1" t="s">
        <v>55</v>
      </c>
      <c r="B41" s="1" t="s">
        <v>22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</row>
    <row r="42" spans="1:10" x14ac:dyDescent="0.35">
      <c r="A42" s="1" t="s">
        <v>56</v>
      </c>
      <c r="B42" s="1" t="s">
        <v>11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</row>
    <row r="43" spans="1:10" x14ac:dyDescent="0.35">
      <c r="A43" s="1" t="s">
        <v>57</v>
      </c>
      <c r="B43" s="1" t="s">
        <v>15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 s="1" t="s">
        <v>58</v>
      </c>
      <c r="B44" s="1" t="s">
        <v>25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 s="1" t="s">
        <v>59</v>
      </c>
      <c r="B45" s="1" t="s">
        <v>22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</row>
    <row r="46" spans="1:10" x14ac:dyDescent="0.35">
      <c r="A46" s="1" t="s">
        <v>60</v>
      </c>
      <c r="B46" s="1" t="s">
        <v>22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</row>
    <row r="47" spans="1:10" x14ac:dyDescent="0.35">
      <c r="A47" s="1" t="s">
        <v>61</v>
      </c>
      <c r="B47" s="1" t="s">
        <v>11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</row>
    <row r="48" spans="1:10" x14ac:dyDescent="0.35">
      <c r="A48" s="1" t="s">
        <v>62</v>
      </c>
      <c r="B48" s="1" t="s">
        <v>11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</row>
    <row r="49" spans="1:10" x14ac:dyDescent="0.35">
      <c r="A49" s="1" t="s">
        <v>63</v>
      </c>
      <c r="B49" s="1" t="s">
        <v>11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 s="1" t="s">
        <v>64</v>
      </c>
      <c r="B50" s="1" t="s">
        <v>11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35">
      <c r="A51" s="1" t="s">
        <v>65</v>
      </c>
      <c r="B51" s="1" t="s">
        <v>11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</row>
    <row r="52" spans="1:10" x14ac:dyDescent="0.35">
      <c r="A52" s="1" t="s">
        <v>66</v>
      </c>
      <c r="B52" s="1" t="s">
        <v>22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</row>
    <row r="53" spans="1:10" x14ac:dyDescent="0.35">
      <c r="A53" s="1" t="s">
        <v>67</v>
      </c>
      <c r="B53" s="1" t="s">
        <v>22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</row>
    <row r="54" spans="1:10" x14ac:dyDescent="0.35">
      <c r="A54" s="1" t="s">
        <v>68</v>
      </c>
      <c r="B54" s="1" t="s">
        <v>11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</row>
    <row r="55" spans="1:10" x14ac:dyDescent="0.35">
      <c r="A55" s="1" t="s">
        <v>69</v>
      </c>
      <c r="B55" s="1" t="s">
        <v>25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</row>
    <row r="56" spans="1:10" x14ac:dyDescent="0.35">
      <c r="A56" s="1" t="s">
        <v>70</v>
      </c>
      <c r="B56" s="1" t="s">
        <v>11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</row>
    <row r="57" spans="1:10" x14ac:dyDescent="0.35">
      <c r="A57" s="1" t="s">
        <v>71</v>
      </c>
      <c r="B57" s="1" t="s">
        <v>22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</row>
    <row r="58" spans="1:10" x14ac:dyDescent="0.35">
      <c r="A58" s="1" t="s">
        <v>72</v>
      </c>
      <c r="B58" s="1" t="s">
        <v>13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 x14ac:dyDescent="0.35">
      <c r="A59" s="1" t="s">
        <v>73</v>
      </c>
      <c r="B59" s="1" t="s">
        <v>25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</row>
    <row r="60" spans="1:10" x14ac:dyDescent="0.35">
      <c r="A60" s="1" t="s">
        <v>74</v>
      </c>
      <c r="B60" s="1" t="s">
        <v>11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</row>
    <row r="61" spans="1:10" x14ac:dyDescent="0.35">
      <c r="A61" s="1" t="s">
        <v>75</v>
      </c>
      <c r="B61" s="1" t="s">
        <v>11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</row>
    <row r="62" spans="1:10" x14ac:dyDescent="0.35">
      <c r="A62" s="1" t="s">
        <v>76</v>
      </c>
      <c r="B62" s="1" t="s">
        <v>13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</row>
    <row r="63" spans="1:10" x14ac:dyDescent="0.35">
      <c r="A63" s="1" t="s">
        <v>77</v>
      </c>
      <c r="B63" s="1" t="s">
        <v>11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</row>
    <row r="64" spans="1:10" x14ac:dyDescent="0.35">
      <c r="A64" s="1" t="s">
        <v>78</v>
      </c>
      <c r="B64" s="1" t="s">
        <v>15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</row>
    <row r="65" spans="1:10" x14ac:dyDescent="0.35">
      <c r="A65" s="1" t="s">
        <v>79</v>
      </c>
      <c r="B65" s="1" t="s">
        <v>11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</row>
    <row r="66" spans="1:10" x14ac:dyDescent="0.35">
      <c r="A66" s="1" t="s">
        <v>80</v>
      </c>
      <c r="B66" s="1" t="s">
        <v>11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</row>
    <row r="67" spans="1:10" x14ac:dyDescent="0.35">
      <c r="A67" s="1" t="s">
        <v>81</v>
      </c>
      <c r="B67" s="1" t="s">
        <v>25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</row>
    <row r="68" spans="1:10" x14ac:dyDescent="0.35">
      <c r="A68" s="1" t="s">
        <v>82</v>
      </c>
      <c r="B68" s="1" t="s">
        <v>25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</row>
    <row r="69" spans="1:10" x14ac:dyDescent="0.35">
      <c r="A69" s="1" t="s">
        <v>83</v>
      </c>
      <c r="B69" s="1" t="s">
        <v>11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</row>
    <row r="70" spans="1:10" x14ac:dyDescent="0.35">
      <c r="A70" s="1" t="s">
        <v>84</v>
      </c>
      <c r="B70" s="1" t="s">
        <v>11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</row>
    <row r="71" spans="1:10" x14ac:dyDescent="0.35">
      <c r="A71" s="1" t="s">
        <v>85</v>
      </c>
      <c r="B71" s="1" t="s">
        <v>22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</row>
    <row r="72" spans="1:10" x14ac:dyDescent="0.35">
      <c r="A72" s="1" t="s">
        <v>86</v>
      </c>
      <c r="B72" s="1" t="s">
        <v>22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</row>
    <row r="73" spans="1:10" x14ac:dyDescent="0.35">
      <c r="A73" s="1" t="s">
        <v>87</v>
      </c>
      <c r="B73" s="1" t="s">
        <v>22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</row>
    <row r="74" spans="1:10" x14ac:dyDescent="0.35">
      <c r="A74" s="1" t="s">
        <v>88</v>
      </c>
      <c r="B74" s="1" t="s">
        <v>22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</row>
    <row r="75" spans="1:10" x14ac:dyDescent="0.35">
      <c r="A75" s="1" t="s">
        <v>89</v>
      </c>
      <c r="B75" s="1" t="s">
        <v>22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</row>
    <row r="76" spans="1:10" x14ac:dyDescent="0.35">
      <c r="A76" s="1" t="s">
        <v>90</v>
      </c>
      <c r="B76" s="1" t="s">
        <v>11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 s="1" t="s">
        <v>91</v>
      </c>
      <c r="B77" s="1" t="s">
        <v>13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</row>
    <row r="78" spans="1:10" x14ac:dyDescent="0.35">
      <c r="A78" s="1" t="s">
        <v>92</v>
      </c>
      <c r="B78" s="1" t="s">
        <v>13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 s="1" t="s">
        <v>93</v>
      </c>
      <c r="B79" s="1" t="s">
        <v>25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</row>
    <row r="80" spans="1:10" x14ac:dyDescent="0.35">
      <c r="A80" s="1" t="s">
        <v>94</v>
      </c>
      <c r="B80" s="1" t="s">
        <v>22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</row>
    <row r="81" spans="1:10" x14ac:dyDescent="0.35">
      <c r="A81" s="1" t="s">
        <v>95</v>
      </c>
      <c r="B81" s="1" t="s">
        <v>11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</row>
    <row r="82" spans="1:10" x14ac:dyDescent="0.35">
      <c r="A82" s="1" t="s">
        <v>96</v>
      </c>
      <c r="B82" s="1" t="s">
        <v>13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 s="1" t="s">
        <v>97</v>
      </c>
      <c r="B83" s="1" t="s">
        <v>13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s="1" t="s">
        <v>98</v>
      </c>
      <c r="B84" s="1" t="s">
        <v>22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</row>
    <row r="85" spans="1:10" x14ac:dyDescent="0.35">
      <c r="A85" s="1" t="s">
        <v>99</v>
      </c>
      <c r="B85" s="1" t="s">
        <v>22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</row>
    <row r="86" spans="1:10" x14ac:dyDescent="0.35">
      <c r="A86" s="1" t="s">
        <v>100</v>
      </c>
      <c r="B86" s="1" t="s">
        <v>22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</row>
    <row r="87" spans="1:10" x14ac:dyDescent="0.35">
      <c r="A87" s="1" t="s">
        <v>101</v>
      </c>
      <c r="B87" s="1" t="s">
        <v>22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</row>
    <row r="88" spans="1:10" x14ac:dyDescent="0.35">
      <c r="A88" s="1" t="s">
        <v>102</v>
      </c>
      <c r="B88" s="1" t="s">
        <v>13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 x14ac:dyDescent="0.35">
      <c r="A89" s="1" t="s">
        <v>103</v>
      </c>
      <c r="B89" s="1" t="s">
        <v>13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</row>
    <row r="90" spans="1:10" x14ac:dyDescent="0.35">
      <c r="A90" s="1" t="s">
        <v>104</v>
      </c>
      <c r="B90" s="1" t="s">
        <v>22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</row>
    <row r="91" spans="1:10" x14ac:dyDescent="0.35">
      <c r="A91" s="1" t="s">
        <v>105</v>
      </c>
      <c r="B91" s="1" t="s">
        <v>20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</row>
    <row r="92" spans="1:10" x14ac:dyDescent="0.35">
      <c r="A92" s="1" t="s">
        <v>106</v>
      </c>
      <c r="B92" s="1" t="s">
        <v>11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</row>
    <row r="93" spans="1:10" x14ac:dyDescent="0.35">
      <c r="A93" s="1" t="s">
        <v>107</v>
      </c>
      <c r="B93" s="1" t="s">
        <v>15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 s="1" t="s">
        <v>108</v>
      </c>
      <c r="B94" s="1" t="s">
        <v>15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 x14ac:dyDescent="0.35">
      <c r="A95" s="1" t="s">
        <v>109</v>
      </c>
      <c r="B95" s="1" t="s">
        <v>15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</row>
    <row r="96" spans="1:10" x14ac:dyDescent="0.35">
      <c r="A96" s="1" t="s">
        <v>110</v>
      </c>
      <c r="B96" s="1" t="s">
        <v>22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</row>
    <row r="97" spans="1:10" x14ac:dyDescent="0.35">
      <c r="A97" s="1" t="s">
        <v>111</v>
      </c>
      <c r="B97" s="1" t="s">
        <v>25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</row>
    <row r="98" spans="1:10" x14ac:dyDescent="0.35">
      <c r="A98" s="1" t="s">
        <v>112</v>
      </c>
      <c r="B98" s="1" t="s">
        <v>22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</row>
    <row r="99" spans="1:10" x14ac:dyDescent="0.35">
      <c r="A99" s="1" t="s">
        <v>113</v>
      </c>
      <c r="B99" s="1" t="s">
        <v>13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</row>
    <row r="100" spans="1:10" x14ac:dyDescent="0.35">
      <c r="A100" s="1" t="s">
        <v>114</v>
      </c>
      <c r="B100" s="1" t="s">
        <v>22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</row>
    <row r="101" spans="1:10" x14ac:dyDescent="0.35">
      <c r="A101" s="1" t="s">
        <v>115</v>
      </c>
      <c r="B101" s="1" t="s">
        <v>22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</row>
    <row r="102" spans="1:10" x14ac:dyDescent="0.35">
      <c r="A102" s="1" t="s">
        <v>116</v>
      </c>
      <c r="B102" s="1" t="s">
        <v>22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</row>
    <row r="103" spans="1:10" x14ac:dyDescent="0.35">
      <c r="A103" s="1" t="s">
        <v>117</v>
      </c>
      <c r="B103" s="1" t="s">
        <v>13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</row>
    <row r="104" spans="1:10" x14ac:dyDescent="0.35">
      <c r="A104" s="1" t="s">
        <v>118</v>
      </c>
      <c r="B104" s="1" t="s">
        <v>22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</row>
    <row r="105" spans="1:10" x14ac:dyDescent="0.35">
      <c r="A105" s="1" t="s">
        <v>119</v>
      </c>
      <c r="B105" s="1" t="s">
        <v>22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 x14ac:dyDescent="0.35">
      <c r="A106" s="1" t="s">
        <v>120</v>
      </c>
      <c r="B106" s="1" t="s">
        <v>11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</row>
    <row r="107" spans="1:10" x14ac:dyDescent="0.35">
      <c r="A107" s="1" t="s">
        <v>121</v>
      </c>
      <c r="B107" s="1" t="s">
        <v>22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</row>
    <row r="108" spans="1:10" x14ac:dyDescent="0.35">
      <c r="A108" s="1" t="s">
        <v>122</v>
      </c>
      <c r="B108" s="1" t="s">
        <v>22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</row>
    <row r="109" spans="1:10" x14ac:dyDescent="0.35">
      <c r="A109" s="1" t="s">
        <v>123</v>
      </c>
      <c r="B109" s="1" t="s">
        <v>11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5">
      <c r="A110" s="1" t="s">
        <v>124</v>
      </c>
      <c r="B110" s="1" t="s">
        <v>25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</row>
    <row r="111" spans="1:10" x14ac:dyDescent="0.35">
      <c r="A111" s="1" t="s">
        <v>125</v>
      </c>
      <c r="B111" s="1" t="s">
        <v>13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35">
      <c r="A112" s="1" t="s">
        <v>126</v>
      </c>
      <c r="B112" s="1" t="s">
        <v>15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35">
      <c r="A113" s="1" t="s">
        <v>127</v>
      </c>
      <c r="B113" s="1" t="s">
        <v>11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35">
      <c r="A114" s="1" t="s">
        <v>128</v>
      </c>
      <c r="B114" s="1" t="s">
        <v>22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</row>
    <row r="115" spans="1:10" x14ac:dyDescent="0.35">
      <c r="A115" s="1" t="s">
        <v>129</v>
      </c>
      <c r="B115" s="1" t="s">
        <v>22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</row>
    <row r="116" spans="1:10" x14ac:dyDescent="0.35">
      <c r="A116" s="1" t="s">
        <v>130</v>
      </c>
      <c r="B116" s="1" t="s">
        <v>11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</row>
    <row r="117" spans="1:10" x14ac:dyDescent="0.35">
      <c r="A117" s="1" t="s">
        <v>131</v>
      </c>
      <c r="B117" s="1" t="s">
        <v>11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</row>
    <row r="118" spans="1:10" x14ac:dyDescent="0.35">
      <c r="A118" s="1" t="s">
        <v>132</v>
      </c>
      <c r="B118" s="1" t="s">
        <v>13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5">
      <c r="A119" s="1" t="s">
        <v>133</v>
      </c>
      <c r="B119" s="1" t="s">
        <v>13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 x14ac:dyDescent="0.35">
      <c r="A120" s="1" t="s">
        <v>134</v>
      </c>
      <c r="B120" s="1" t="s">
        <v>20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 x14ac:dyDescent="0.35">
      <c r="A121" s="1" t="s">
        <v>135</v>
      </c>
      <c r="B121" s="1" t="s">
        <v>25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</row>
    <row r="122" spans="1:10" x14ac:dyDescent="0.35">
      <c r="A122" s="1" t="s">
        <v>136</v>
      </c>
      <c r="B122" s="1" t="s">
        <v>13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</row>
    <row r="123" spans="1:10" x14ac:dyDescent="0.35">
      <c r="A123" s="1" t="s">
        <v>137</v>
      </c>
      <c r="B123" s="1" t="s">
        <v>11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</row>
    <row r="124" spans="1:10" x14ac:dyDescent="0.35">
      <c r="A124" s="1" t="s">
        <v>138</v>
      </c>
      <c r="B124" s="1" t="s">
        <v>13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</row>
    <row r="125" spans="1:10" x14ac:dyDescent="0.35">
      <c r="A125" s="1" t="s">
        <v>139</v>
      </c>
      <c r="B125" s="1" t="s">
        <v>22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</row>
    <row r="126" spans="1:10" x14ac:dyDescent="0.35">
      <c r="A126" s="1" t="s">
        <v>140</v>
      </c>
      <c r="B126" s="1" t="s">
        <v>15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</row>
    <row r="127" spans="1:10" x14ac:dyDescent="0.35">
      <c r="A127" s="1" t="s">
        <v>141</v>
      </c>
      <c r="B127" s="1" t="s">
        <v>11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</row>
    <row r="128" spans="1:10" x14ac:dyDescent="0.35">
      <c r="A128" s="1" t="s">
        <v>142</v>
      </c>
      <c r="B128" s="1" t="s">
        <v>15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</row>
    <row r="129" spans="1:10" x14ac:dyDescent="0.35">
      <c r="A129" s="1" t="s">
        <v>143</v>
      </c>
      <c r="B129" s="1" t="s">
        <v>22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</row>
    <row r="130" spans="1:10" x14ac:dyDescent="0.35">
      <c r="A130" s="1" t="s">
        <v>144</v>
      </c>
      <c r="B130" s="1" t="s">
        <v>22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</row>
    <row r="131" spans="1:10" x14ac:dyDescent="0.35">
      <c r="A131" s="1" t="s">
        <v>145</v>
      </c>
      <c r="B131" s="1" t="s">
        <v>11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5">
      <c r="A132" s="1" t="s">
        <v>146</v>
      </c>
      <c r="B132" s="1" t="s">
        <v>22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</row>
    <row r="133" spans="1:10" x14ac:dyDescent="0.35">
      <c r="A133" s="1" t="s">
        <v>147</v>
      </c>
      <c r="B133" s="1" t="s">
        <v>22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</row>
    <row r="134" spans="1:10" x14ac:dyDescent="0.35">
      <c r="A134" s="1" t="s">
        <v>148</v>
      </c>
      <c r="B134" s="1" t="s">
        <v>13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5">
      <c r="A135" s="1" t="s">
        <v>149</v>
      </c>
      <c r="B135" s="1" t="s">
        <v>25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</row>
    <row r="136" spans="1:10" x14ac:dyDescent="0.35">
      <c r="A136" s="1" t="s">
        <v>150</v>
      </c>
      <c r="B136" s="1" t="s">
        <v>13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35">
      <c r="A137" s="1" t="s">
        <v>151</v>
      </c>
      <c r="B137" s="1" t="s">
        <v>13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 x14ac:dyDescent="0.35">
      <c r="A138" s="1" t="s">
        <v>152</v>
      </c>
      <c r="B138" s="1" t="s">
        <v>11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5">
      <c r="A139" s="1" t="s">
        <v>153</v>
      </c>
      <c r="B139" s="1" t="s">
        <v>22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BB28-06C5-4F89-AFB5-C7F1CCD95932}">
  <dimension ref="A1:N139"/>
  <sheetViews>
    <sheetView tabSelected="1" topLeftCell="B1" zoomScale="55" zoomScaleNormal="55" workbookViewId="0">
      <selection activeCell="N2" sqref="N2:N5"/>
    </sheetView>
  </sheetViews>
  <sheetFormatPr defaultRowHeight="14.5" x14ac:dyDescent="0.35"/>
  <cols>
    <col min="1" max="1" width="34.81640625" bestFit="1" customWidth="1"/>
    <col min="2" max="2" width="12.26953125" bestFit="1" customWidth="1"/>
    <col min="3" max="3" width="11" bestFit="1" customWidth="1"/>
    <col min="4" max="4" width="7.26953125" bestFit="1" customWidth="1"/>
    <col min="5" max="5" width="9.54296875" bestFit="1" customWidth="1"/>
    <col min="6" max="6" width="10.1796875" bestFit="1" customWidth="1"/>
    <col min="7" max="7" width="12.7265625" bestFit="1" customWidth="1"/>
    <col min="8" max="8" width="9.26953125" bestFit="1" customWidth="1"/>
    <col min="9" max="9" width="11.54296875" bestFit="1" customWidth="1"/>
    <col min="10" max="10" width="12.1796875" bestFit="1" customWidth="1"/>
    <col min="14" max="14" width="31.36328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154</v>
      </c>
      <c r="L1" t="s">
        <v>156</v>
      </c>
      <c r="N1" t="s">
        <v>155</v>
      </c>
    </row>
    <row r="2" spans="1:14" x14ac:dyDescent="0.35">
      <c r="A2" s="1" t="s">
        <v>10</v>
      </c>
      <c r="B2" s="1" t="s">
        <v>11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f>IF(AND(dane_medale3[[#This Row],[OL_letnie]]&gt;=1, dane_medale3[[#This Row],[OL_zimowe]]&gt;=1, SUM(dane_medale3[[#This Row],[Zloty]:[Brazowy]])&gt;=1, SUM(dane_medale3[[#This Row],[Zloty_1]:[Brazowy_3]])=0), 1, 0)</f>
        <v>0</v>
      </c>
      <c r="L2">
        <f>IF(dane_medale3[[#This Row],[czy watunki]], SUM(dane_medale3[[#This Row],[Zloty]:[Brazowy]]), 0)</f>
        <v>0</v>
      </c>
      <c r="N2" s="6" t="s">
        <v>157</v>
      </c>
    </row>
    <row r="3" spans="1:14" x14ac:dyDescent="0.35">
      <c r="A3" s="1" t="s">
        <v>12</v>
      </c>
      <c r="B3" s="1" t="s">
        <v>13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>
        <f>IF(AND(dane_medale3[[#This Row],[OL_letnie]]&gt;=1, dane_medale3[[#This Row],[OL_zimowe]]&gt;=1, SUM(dane_medale3[[#This Row],[Zloty]:[Brazowy]])&gt;=1, SUM(dane_medale3[[#This Row],[Zloty_1]:[Brazowy_3]])=0), 1, 0)</f>
        <v>1</v>
      </c>
      <c r="L3">
        <f>IF(dane_medale3[[#This Row],[czy watunki]], SUM(dane_medale3[[#This Row],[Zloty]:[Brazowy]]), 0)</f>
        <v>15</v>
      </c>
      <c r="N3" s="6">
        <f>SUM(dane_medale3[czy watunki])</f>
        <v>54</v>
      </c>
    </row>
    <row r="4" spans="1:14" x14ac:dyDescent="0.35">
      <c r="A4" s="1" t="s">
        <v>14</v>
      </c>
      <c r="B4" s="1" t="s">
        <v>15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f>IF(AND(dane_medale3[[#This Row],[OL_letnie]]&gt;=1, dane_medale3[[#This Row],[OL_zimowe]]&gt;=1, SUM(dane_medale3[[#This Row],[Zloty]:[Brazowy]])&gt;=1, SUM(dane_medale3[[#This Row],[Zloty_1]:[Brazowy_3]])=0), 1, 0)</f>
        <v>1</v>
      </c>
      <c r="L4">
        <f>IF(dane_medale3[[#This Row],[czy watunki]], SUM(dane_medale3[[#This Row],[Zloty]:[Brazowy]]), 0)</f>
        <v>1</v>
      </c>
      <c r="N4" s="6" t="s">
        <v>158</v>
      </c>
    </row>
    <row r="5" spans="1:14" x14ac:dyDescent="0.35">
      <c r="A5" s="1" t="s">
        <v>16</v>
      </c>
      <c r="B5" s="1" t="s">
        <v>11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f>IF(AND(dane_medale3[[#This Row],[OL_letnie]]&gt;=1, dane_medale3[[#This Row],[OL_zimowe]]&gt;=1, SUM(dane_medale3[[#This Row],[Zloty]:[Brazowy]])&gt;=1, SUM(dane_medale3[[#This Row],[Zloty_1]:[Brazowy_3]])=0), 1, 0)</f>
        <v>0</v>
      </c>
      <c r="L5">
        <f>IF(dane_medale3[[#This Row],[czy watunki]], SUM(dane_medale3[[#This Row],[Zloty]:[Brazowy]]), 0)</f>
        <v>0</v>
      </c>
      <c r="N5" s="6">
        <f>SUM(dane_medale3[liczba medali letnich])</f>
        <v>1218</v>
      </c>
    </row>
    <row r="6" spans="1:14" x14ac:dyDescent="0.35">
      <c r="A6" s="1" t="s">
        <v>17</v>
      </c>
      <c r="B6" s="1" t="s">
        <v>15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>
        <f>IF(AND(dane_medale3[[#This Row],[OL_letnie]]&gt;=1, dane_medale3[[#This Row],[OL_zimowe]]&gt;=1, SUM(dane_medale3[[#This Row],[Zloty]:[Brazowy]])&gt;=1, SUM(dane_medale3[[#This Row],[Zloty_1]:[Brazowy_3]])=0), 1, 0)</f>
        <v>1</v>
      </c>
      <c r="L6">
        <f>IF(dane_medale3[[#This Row],[czy watunki]], SUM(dane_medale3[[#This Row],[Zloty]:[Brazowy]]), 0)</f>
        <v>70</v>
      </c>
    </row>
    <row r="7" spans="1:14" x14ac:dyDescent="0.35">
      <c r="A7" s="1" t="s">
        <v>18</v>
      </c>
      <c r="B7" s="1" t="s">
        <v>11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>
        <f>IF(AND(dane_medale3[[#This Row],[OL_letnie]]&gt;=1, dane_medale3[[#This Row],[OL_zimowe]]&gt;=1, SUM(dane_medale3[[#This Row],[Zloty]:[Brazowy]])&gt;=1, SUM(dane_medale3[[#This Row],[Zloty_1]:[Brazowy_3]])=0), 1, 0)</f>
        <v>1</v>
      </c>
      <c r="L7">
        <f>IF(dane_medale3[[#This Row],[czy watunki]], SUM(dane_medale3[[#This Row],[Zloty]:[Brazowy]]), 0)</f>
        <v>12</v>
      </c>
    </row>
    <row r="8" spans="1:14" x14ac:dyDescent="0.35">
      <c r="A8" s="1" t="s">
        <v>19</v>
      </c>
      <c r="B8" s="1" t="s">
        <v>20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>
        <f>IF(AND(dane_medale3[[#This Row],[OL_letnie]]&gt;=1, dane_medale3[[#This Row],[OL_zimowe]]&gt;=1, SUM(dane_medale3[[#This Row],[Zloty]:[Brazowy]])&gt;=1, SUM(dane_medale3[[#This Row],[Zloty_1]:[Brazowy_3]])=0), 1, 0)</f>
        <v>0</v>
      </c>
      <c r="L8">
        <f>IF(dane_medale3[[#This Row],[czy watunki]], SUM(dane_medale3[[#This Row],[Zloty]:[Brazowy]]), 0)</f>
        <v>0</v>
      </c>
    </row>
    <row r="9" spans="1:14" x14ac:dyDescent="0.35">
      <c r="A9" s="1" t="s">
        <v>21</v>
      </c>
      <c r="B9" s="1" t="s">
        <v>22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>
        <f>IF(AND(dane_medale3[[#This Row],[OL_letnie]]&gt;=1, dane_medale3[[#This Row],[OL_zimowe]]&gt;=1, SUM(dane_medale3[[#This Row],[Zloty]:[Brazowy]])&gt;=1, SUM(dane_medale3[[#This Row],[Zloty_1]:[Brazowy_3]])=0), 1, 0)</f>
        <v>0</v>
      </c>
      <c r="L9">
        <f>IF(dane_medale3[[#This Row],[czy watunki]], SUM(dane_medale3[[#This Row],[Zloty]:[Brazowy]]), 0)</f>
        <v>0</v>
      </c>
    </row>
    <row r="10" spans="1:14" x14ac:dyDescent="0.35">
      <c r="A10" s="1" t="s">
        <v>23</v>
      </c>
      <c r="B10" s="1" t="s">
        <v>11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>
        <f>IF(AND(dane_medale3[[#This Row],[OL_letnie]]&gt;=1, dane_medale3[[#This Row],[OL_zimowe]]&gt;=1, SUM(dane_medale3[[#This Row],[Zloty]:[Brazowy]])&gt;=1, SUM(dane_medale3[[#This Row],[Zloty_1]:[Brazowy_3]])=0), 1, 0)</f>
        <v>1</v>
      </c>
      <c r="L10">
        <f>IF(dane_medale3[[#This Row],[czy watunki]], SUM(dane_medale3[[#This Row],[Zloty]:[Brazowy]]), 0)</f>
        <v>26</v>
      </c>
    </row>
    <row r="11" spans="1:14" x14ac:dyDescent="0.35">
      <c r="A11" s="1" t="s">
        <v>24</v>
      </c>
      <c r="B11" s="1" t="s">
        <v>25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>
        <f>IF(AND(dane_medale3[[#This Row],[OL_letnie]]&gt;=1, dane_medale3[[#This Row],[OL_zimowe]]&gt;=1, SUM(dane_medale3[[#This Row],[Zloty]:[Brazowy]])&gt;=1, SUM(dane_medale3[[#This Row],[Zloty_1]:[Brazowy_3]])=0), 1, 0)</f>
        <v>0</v>
      </c>
      <c r="L11">
        <f>IF(dane_medale3[[#This Row],[czy watunki]], SUM(dane_medale3[[#This Row],[Zloty]:[Brazowy]]), 0)</f>
        <v>0</v>
      </c>
    </row>
    <row r="12" spans="1:14" x14ac:dyDescent="0.35">
      <c r="A12" s="1" t="s">
        <v>26</v>
      </c>
      <c r="B12" s="1" t="s">
        <v>11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>IF(AND(dane_medale3[[#This Row],[OL_letnie]]&gt;=1, dane_medale3[[#This Row],[OL_zimowe]]&gt;=1, SUM(dane_medale3[[#This Row],[Zloty]:[Brazowy]])&gt;=1, SUM(dane_medale3[[#This Row],[Zloty_1]:[Brazowy_3]])=0), 1, 0)</f>
        <v>0</v>
      </c>
      <c r="L12">
        <f>IF(dane_medale3[[#This Row],[czy watunki]], SUM(dane_medale3[[#This Row],[Zloty]:[Brazowy]]), 0)</f>
        <v>0</v>
      </c>
    </row>
    <row r="13" spans="1:14" x14ac:dyDescent="0.35">
      <c r="A13" s="1" t="s">
        <v>27</v>
      </c>
      <c r="B13" s="1" t="s">
        <v>25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>IF(AND(dane_medale3[[#This Row],[OL_letnie]]&gt;=1, dane_medale3[[#This Row],[OL_zimowe]]&gt;=1, SUM(dane_medale3[[#This Row],[Zloty]:[Brazowy]])&gt;=1, SUM(dane_medale3[[#This Row],[Zloty_1]:[Brazowy_3]])=0), 1, 0)</f>
        <v>0</v>
      </c>
      <c r="L13">
        <f>IF(dane_medale3[[#This Row],[czy watunki]], SUM(dane_medale3[[#This Row],[Zloty]:[Brazowy]]), 0)</f>
        <v>0</v>
      </c>
    </row>
    <row r="14" spans="1:14" x14ac:dyDescent="0.35">
      <c r="A14" s="1" t="s">
        <v>28</v>
      </c>
      <c r="B14" s="1" t="s">
        <v>22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>
        <f>IF(AND(dane_medale3[[#This Row],[OL_letnie]]&gt;=1, dane_medale3[[#This Row],[OL_zimowe]]&gt;=1, SUM(dane_medale3[[#This Row],[Zloty]:[Brazowy]])&gt;=1, SUM(dane_medale3[[#This Row],[Zloty_1]:[Brazowy_3]])=0), 1, 0)</f>
        <v>0</v>
      </c>
      <c r="L14">
        <f>IF(dane_medale3[[#This Row],[czy watunki]], SUM(dane_medale3[[#This Row],[Zloty]:[Brazowy]]), 0)</f>
        <v>0</v>
      </c>
    </row>
    <row r="15" spans="1:14" x14ac:dyDescent="0.35">
      <c r="A15" s="1" t="s">
        <v>29</v>
      </c>
      <c r="B15" s="1" t="s">
        <v>25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>
        <f>IF(AND(dane_medale3[[#This Row],[OL_letnie]]&gt;=1, dane_medale3[[#This Row],[OL_zimowe]]&gt;=1, SUM(dane_medale3[[#This Row],[Zloty]:[Brazowy]])&gt;=1, SUM(dane_medale3[[#This Row],[Zloty_1]:[Brazowy_3]])=0), 1, 0)</f>
        <v>1</v>
      </c>
      <c r="L15">
        <f>IF(dane_medale3[[#This Row],[czy watunki]], SUM(dane_medale3[[#This Row],[Zloty]:[Brazowy]]), 0)</f>
        <v>1</v>
      </c>
    </row>
    <row r="16" spans="1:14" x14ac:dyDescent="0.35">
      <c r="A16" s="1" t="s">
        <v>30</v>
      </c>
      <c r="B16" s="1" t="s">
        <v>22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>
        <f>IF(AND(dane_medale3[[#This Row],[OL_letnie]]&gt;=1, dane_medale3[[#This Row],[OL_zimowe]]&gt;=1, SUM(dane_medale3[[#This Row],[Zloty]:[Brazowy]])&gt;=1, SUM(dane_medale3[[#This Row],[Zloty_1]:[Brazowy_3]])=0), 1, 0)</f>
        <v>0</v>
      </c>
      <c r="L16">
        <f>IF(dane_medale3[[#This Row],[czy watunki]], SUM(dane_medale3[[#This Row],[Zloty]:[Brazowy]]), 0)</f>
        <v>0</v>
      </c>
    </row>
    <row r="17" spans="1:12" x14ac:dyDescent="0.35">
      <c r="A17" s="1" t="s">
        <v>31</v>
      </c>
      <c r="B17" s="1" t="s">
        <v>11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>IF(AND(dane_medale3[[#This Row],[OL_letnie]]&gt;=1, dane_medale3[[#This Row],[OL_zimowe]]&gt;=1, SUM(dane_medale3[[#This Row],[Zloty]:[Brazowy]])&gt;=1, SUM(dane_medale3[[#This Row],[Zloty_1]:[Brazowy_3]])=0), 1, 0)</f>
        <v>0</v>
      </c>
      <c r="L17">
        <f>IF(dane_medale3[[#This Row],[czy watunki]], SUM(dane_medale3[[#This Row],[Zloty]:[Brazowy]]), 0)</f>
        <v>0</v>
      </c>
    </row>
    <row r="18" spans="1:12" x14ac:dyDescent="0.35">
      <c r="A18" s="1" t="s">
        <v>32</v>
      </c>
      <c r="B18" s="1" t="s">
        <v>15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>
        <f>IF(AND(dane_medale3[[#This Row],[OL_letnie]]&gt;=1, dane_medale3[[#This Row],[OL_zimowe]]&gt;=1, SUM(dane_medale3[[#This Row],[Zloty]:[Brazowy]])&gt;=1, SUM(dane_medale3[[#This Row],[Zloty_1]:[Brazowy_3]])=0), 1, 0)</f>
        <v>1</v>
      </c>
      <c r="L18">
        <f>IF(dane_medale3[[#This Row],[czy watunki]], SUM(dane_medale3[[#This Row],[Zloty]:[Brazowy]]), 0)</f>
        <v>108</v>
      </c>
    </row>
    <row r="19" spans="1:12" x14ac:dyDescent="0.35">
      <c r="A19" s="1" t="s">
        <v>33</v>
      </c>
      <c r="B19" s="1" t="s">
        <v>22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>
        <f>IF(AND(dane_medale3[[#This Row],[OL_letnie]]&gt;=1, dane_medale3[[#This Row],[OL_zimowe]]&gt;=1, SUM(dane_medale3[[#This Row],[Zloty]:[Brazowy]])&gt;=1, SUM(dane_medale3[[#This Row],[Zloty_1]:[Brazowy_3]])=0), 1, 0)</f>
        <v>0</v>
      </c>
      <c r="L19">
        <f>IF(dane_medale3[[#This Row],[czy watunki]], SUM(dane_medale3[[#This Row],[Zloty]:[Brazowy]]), 0)</f>
        <v>0</v>
      </c>
    </row>
    <row r="20" spans="1:12" x14ac:dyDescent="0.35">
      <c r="A20" s="1" t="s">
        <v>34</v>
      </c>
      <c r="B20" s="1" t="s">
        <v>13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>IF(AND(dane_medale3[[#This Row],[OL_letnie]]&gt;=1, dane_medale3[[#This Row],[OL_zimowe]]&gt;=1, SUM(dane_medale3[[#This Row],[Zloty]:[Brazowy]])&gt;=1, SUM(dane_medale3[[#This Row],[Zloty_1]:[Brazowy_3]])=0), 1, 0)</f>
        <v>0</v>
      </c>
      <c r="L20">
        <f>IF(dane_medale3[[#This Row],[czy watunki]], SUM(dane_medale3[[#This Row],[Zloty]:[Brazowy]]), 0)</f>
        <v>0</v>
      </c>
    </row>
    <row r="21" spans="1:12" x14ac:dyDescent="0.35">
      <c r="A21" s="1" t="s">
        <v>35</v>
      </c>
      <c r="B21" s="1" t="s">
        <v>15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>
        <f>IF(AND(dane_medale3[[#This Row],[OL_letnie]]&gt;=1, dane_medale3[[#This Row],[OL_zimowe]]&gt;=1, SUM(dane_medale3[[#This Row],[Zloty]:[Brazowy]])&gt;=1, SUM(dane_medale3[[#This Row],[Zloty_1]:[Brazowy_3]])=0), 1, 0)</f>
        <v>1</v>
      </c>
      <c r="L21">
        <f>IF(dane_medale3[[#This Row],[czy watunki]], SUM(dane_medale3[[#This Row],[Zloty]:[Brazowy]]), 0)</f>
        <v>13</v>
      </c>
    </row>
    <row r="22" spans="1:12" x14ac:dyDescent="0.35">
      <c r="A22" s="1" t="s">
        <v>36</v>
      </c>
      <c r="B22" s="1" t="s">
        <v>11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>
        <f>IF(AND(dane_medale3[[#This Row],[OL_letnie]]&gt;=1, dane_medale3[[#This Row],[OL_zimowe]]&gt;=1, SUM(dane_medale3[[#This Row],[Zloty]:[Brazowy]])&gt;=1, SUM(dane_medale3[[#This Row],[Zloty_1]:[Brazowy_3]])=0), 1, 0)</f>
        <v>0</v>
      </c>
      <c r="L22">
        <f>IF(dane_medale3[[#This Row],[czy watunki]], SUM(dane_medale3[[#This Row],[Zloty]:[Brazowy]]), 0)</f>
        <v>0</v>
      </c>
    </row>
    <row r="23" spans="1:12" x14ac:dyDescent="0.35">
      <c r="A23" s="1" t="s">
        <v>37</v>
      </c>
      <c r="B23" s="1" t="s">
        <v>22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>
        <f>IF(AND(dane_medale3[[#This Row],[OL_letnie]]&gt;=1, dane_medale3[[#This Row],[OL_zimowe]]&gt;=1, SUM(dane_medale3[[#This Row],[Zloty]:[Brazowy]])&gt;=1, SUM(dane_medale3[[#This Row],[Zloty_1]:[Brazowy_3]])=0), 1, 0)</f>
        <v>0</v>
      </c>
      <c r="L23">
        <f>IF(dane_medale3[[#This Row],[czy watunki]], SUM(dane_medale3[[#This Row],[Zloty]:[Brazowy]]), 0)</f>
        <v>0</v>
      </c>
    </row>
    <row r="24" spans="1:12" x14ac:dyDescent="0.35">
      <c r="A24" s="1" t="s">
        <v>38</v>
      </c>
      <c r="B24" s="1" t="s">
        <v>22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>
        <f>IF(AND(dane_medale3[[#This Row],[OL_letnie]]&gt;=1, dane_medale3[[#This Row],[OL_zimowe]]&gt;=1, SUM(dane_medale3[[#This Row],[Zloty]:[Brazowy]])&gt;=1, SUM(dane_medale3[[#This Row],[Zloty_1]:[Brazowy_3]])=0), 1, 0)</f>
        <v>1</v>
      </c>
      <c r="L24">
        <f>IF(dane_medale3[[#This Row],[czy watunki]], SUM(dane_medale3[[#This Row],[Zloty]:[Brazowy]]), 0)</f>
        <v>1</v>
      </c>
    </row>
    <row r="25" spans="1:12" x14ac:dyDescent="0.35">
      <c r="A25" s="1" t="s">
        <v>39</v>
      </c>
      <c r="B25" s="1" t="s">
        <v>22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f>IF(AND(dane_medale3[[#This Row],[OL_letnie]]&gt;=1, dane_medale3[[#This Row],[OL_zimowe]]&gt;=1, SUM(dane_medale3[[#This Row],[Zloty]:[Brazowy]])&gt;=1, SUM(dane_medale3[[#This Row],[Zloty_1]:[Brazowy_3]])=0), 1, 0)</f>
        <v>1</v>
      </c>
      <c r="L25">
        <f>IF(dane_medale3[[#This Row],[czy watunki]], SUM(dane_medale3[[#This Row],[Zloty]:[Brazowy]]), 0)</f>
        <v>1</v>
      </c>
    </row>
    <row r="26" spans="1:12" x14ac:dyDescent="0.35">
      <c r="A26" s="1" t="s">
        <v>40</v>
      </c>
      <c r="B26" s="1" t="s">
        <v>22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>
        <f>IF(AND(dane_medale3[[#This Row],[OL_letnie]]&gt;=1, dane_medale3[[#This Row],[OL_zimowe]]&gt;=1, SUM(dane_medale3[[#This Row],[Zloty]:[Brazowy]])&gt;=1, SUM(dane_medale3[[#This Row],[Zloty_1]:[Brazowy_3]])=0), 1, 0)</f>
        <v>0</v>
      </c>
      <c r="L26">
        <f>IF(dane_medale3[[#This Row],[czy watunki]], SUM(dane_medale3[[#This Row],[Zloty]:[Brazowy]]), 0)</f>
        <v>0</v>
      </c>
    </row>
    <row r="27" spans="1:12" x14ac:dyDescent="0.35">
      <c r="A27" s="1" t="s">
        <v>41</v>
      </c>
      <c r="B27" s="1" t="s">
        <v>22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>
        <f>IF(AND(dane_medale3[[#This Row],[OL_letnie]]&gt;=1, dane_medale3[[#This Row],[OL_zimowe]]&gt;=1, SUM(dane_medale3[[#This Row],[Zloty]:[Brazowy]])&gt;=1, SUM(dane_medale3[[#This Row],[Zloty_1]:[Brazowy_3]])=0), 1, 0)</f>
        <v>0</v>
      </c>
      <c r="L27">
        <f>IF(dane_medale3[[#This Row],[czy watunki]], SUM(dane_medale3[[#This Row],[Zloty]:[Brazowy]]), 0)</f>
        <v>0</v>
      </c>
    </row>
    <row r="28" spans="1:12" x14ac:dyDescent="0.35">
      <c r="A28" s="1" t="s">
        <v>42</v>
      </c>
      <c r="B28" s="1" t="s">
        <v>22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>
        <f>IF(AND(dane_medale3[[#This Row],[OL_letnie]]&gt;=1, dane_medale3[[#This Row],[OL_zimowe]]&gt;=1, SUM(dane_medale3[[#This Row],[Zloty]:[Brazowy]])&gt;=1, SUM(dane_medale3[[#This Row],[Zloty_1]:[Brazowy_3]])=0), 1, 0)</f>
        <v>0</v>
      </c>
      <c r="L28">
        <f>IF(dane_medale3[[#This Row],[czy watunki]], SUM(dane_medale3[[#This Row],[Zloty]:[Brazowy]]), 0)</f>
        <v>0</v>
      </c>
    </row>
    <row r="29" spans="1:12" x14ac:dyDescent="0.35">
      <c r="A29" s="1" t="s">
        <v>43</v>
      </c>
      <c r="B29" s="1" t="s">
        <v>25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f>IF(AND(dane_medale3[[#This Row],[OL_letnie]]&gt;=1, dane_medale3[[#This Row],[OL_zimowe]]&gt;=1, SUM(dane_medale3[[#This Row],[Zloty]:[Brazowy]])&gt;=1, SUM(dane_medale3[[#This Row],[Zloty_1]:[Brazowy_3]])=0), 1, 0)</f>
        <v>0</v>
      </c>
      <c r="L29">
        <f>IF(dane_medale3[[#This Row],[czy watunki]], SUM(dane_medale3[[#This Row],[Zloty]:[Brazowy]]), 0)</f>
        <v>0</v>
      </c>
    </row>
    <row r="30" spans="1:12" x14ac:dyDescent="0.35">
      <c r="A30" s="1" t="s">
        <v>44</v>
      </c>
      <c r="B30" s="1" t="s">
        <v>13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f>IF(AND(dane_medale3[[#This Row],[OL_letnie]]&gt;=1, dane_medale3[[#This Row],[OL_zimowe]]&gt;=1, SUM(dane_medale3[[#This Row],[Zloty]:[Brazowy]])&gt;=1, SUM(dane_medale3[[#This Row],[Zloty_1]:[Brazowy_3]])=0), 1, 0)</f>
        <v>0</v>
      </c>
      <c r="L30">
        <f>IF(dane_medale3[[#This Row],[czy watunki]], SUM(dane_medale3[[#This Row],[Zloty]:[Brazowy]]), 0)</f>
        <v>0</v>
      </c>
    </row>
    <row r="31" spans="1:12" x14ac:dyDescent="0.35">
      <c r="A31" s="1" t="s">
        <v>45</v>
      </c>
      <c r="B31" s="1" t="s">
        <v>13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>
        <f>IF(AND(dane_medale3[[#This Row],[OL_letnie]]&gt;=1, dane_medale3[[#This Row],[OL_zimowe]]&gt;=1, SUM(dane_medale3[[#This Row],[Zloty]:[Brazowy]])&gt;=1, SUM(dane_medale3[[#This Row],[Zloty_1]:[Brazowy_3]])=0), 1, 0)</f>
        <v>1</v>
      </c>
      <c r="L31">
        <f>IF(dane_medale3[[#This Row],[czy watunki]], SUM(dane_medale3[[#This Row],[Zloty]:[Brazowy]]), 0)</f>
        <v>26</v>
      </c>
    </row>
    <row r="32" spans="1:12" x14ac:dyDescent="0.35">
      <c r="A32" s="1" t="s">
        <v>46</v>
      </c>
      <c r="B32" s="1" t="s">
        <v>15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>IF(AND(dane_medale3[[#This Row],[OL_letnie]]&gt;=1, dane_medale3[[#This Row],[OL_zimowe]]&gt;=1, SUM(dane_medale3[[#This Row],[Zloty]:[Brazowy]])&gt;=1, SUM(dane_medale3[[#This Row],[Zloty_1]:[Brazowy_3]])=0), 1, 0)</f>
        <v>0</v>
      </c>
      <c r="L32">
        <f>IF(dane_medale3[[#This Row],[czy watunki]], SUM(dane_medale3[[#This Row],[Zloty]:[Brazowy]]), 0)</f>
        <v>0</v>
      </c>
    </row>
    <row r="33" spans="1:12" x14ac:dyDescent="0.35">
      <c r="A33" s="1" t="s">
        <v>47</v>
      </c>
      <c r="B33" s="1" t="s">
        <v>13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f>IF(AND(dane_medale3[[#This Row],[OL_letnie]]&gt;=1, dane_medale3[[#This Row],[OL_zimowe]]&gt;=1, SUM(dane_medale3[[#This Row],[Zloty]:[Brazowy]])&gt;=1, SUM(dane_medale3[[#This Row],[Zloty_1]:[Brazowy_3]])=0), 1, 0)</f>
        <v>0</v>
      </c>
      <c r="L33">
        <f>IF(dane_medale3[[#This Row],[czy watunki]], SUM(dane_medale3[[#This Row],[Zloty]:[Brazowy]]), 0)</f>
        <v>0</v>
      </c>
    </row>
    <row r="34" spans="1:12" x14ac:dyDescent="0.35">
      <c r="A34" s="1" t="s">
        <v>48</v>
      </c>
      <c r="B34" s="1" t="s">
        <v>22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>
        <f>IF(AND(dane_medale3[[#This Row],[OL_letnie]]&gt;=1, dane_medale3[[#This Row],[OL_zimowe]]&gt;=1, SUM(dane_medale3[[#This Row],[Zloty]:[Brazowy]])&gt;=1, SUM(dane_medale3[[#This Row],[Zloty_1]:[Brazowy_3]])=0), 1, 0)</f>
        <v>0</v>
      </c>
      <c r="L34">
        <f>IF(dane_medale3[[#This Row],[czy watunki]], SUM(dane_medale3[[#This Row],[Zloty]:[Brazowy]]), 0)</f>
        <v>0</v>
      </c>
    </row>
    <row r="35" spans="1:12" x14ac:dyDescent="0.35">
      <c r="A35" s="1" t="s">
        <v>49</v>
      </c>
      <c r="B35" s="1" t="s">
        <v>13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>
        <f>IF(AND(dane_medale3[[#This Row],[OL_letnie]]&gt;=1, dane_medale3[[#This Row],[OL_zimowe]]&gt;=1, SUM(dane_medale3[[#This Row],[Zloty]:[Brazowy]])&gt;=1, SUM(dane_medale3[[#This Row],[Zloty_1]:[Brazowy_3]])=0), 1, 0)</f>
        <v>1</v>
      </c>
      <c r="L35">
        <f>IF(dane_medale3[[#This Row],[czy watunki]], SUM(dane_medale3[[#This Row],[Zloty]:[Brazowy]]), 0)</f>
        <v>45</v>
      </c>
    </row>
    <row r="36" spans="1:12" x14ac:dyDescent="0.35">
      <c r="A36" s="1" t="s">
        <v>50</v>
      </c>
      <c r="B36" s="1" t="s">
        <v>11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>
        <f>IF(AND(dane_medale3[[#This Row],[OL_letnie]]&gt;=1, dane_medale3[[#This Row],[OL_zimowe]]&gt;=1, SUM(dane_medale3[[#This Row],[Zloty]:[Brazowy]])&gt;=1, SUM(dane_medale3[[#This Row],[Zloty_1]:[Brazowy_3]])=0), 1, 0)</f>
        <v>1</v>
      </c>
      <c r="L36">
        <f>IF(dane_medale3[[#This Row],[czy watunki]], SUM(dane_medale3[[#This Row],[Zloty]:[Brazowy]]), 0)</f>
        <v>9</v>
      </c>
    </row>
    <row r="37" spans="1:12" x14ac:dyDescent="0.35">
      <c r="A37" s="1" t="s">
        <v>51</v>
      </c>
      <c r="B37" s="1" t="s">
        <v>22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>
        <f>IF(AND(dane_medale3[[#This Row],[OL_letnie]]&gt;=1, dane_medale3[[#This Row],[OL_zimowe]]&gt;=1, SUM(dane_medale3[[#This Row],[Zloty]:[Brazowy]])&gt;=1, SUM(dane_medale3[[#This Row],[Zloty_1]:[Brazowy_3]])=0), 1, 0)</f>
        <v>0</v>
      </c>
      <c r="L37">
        <f>IF(dane_medale3[[#This Row],[czy watunki]], SUM(dane_medale3[[#This Row],[Zloty]:[Brazowy]]), 0)</f>
        <v>0</v>
      </c>
    </row>
    <row r="38" spans="1:12" x14ac:dyDescent="0.35">
      <c r="A38" s="1" t="s">
        <v>52</v>
      </c>
      <c r="B38" s="1" t="s">
        <v>22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>
        <f>IF(AND(dane_medale3[[#This Row],[OL_letnie]]&gt;=1, dane_medale3[[#This Row],[OL_zimowe]]&gt;=1, SUM(dane_medale3[[#This Row],[Zloty]:[Brazowy]])&gt;=1, SUM(dane_medale3[[#This Row],[Zloty_1]:[Brazowy_3]])=0), 1, 0)</f>
        <v>0</v>
      </c>
      <c r="L38">
        <f>IF(dane_medale3[[#This Row],[czy watunki]], SUM(dane_medale3[[#This Row],[Zloty]:[Brazowy]]), 0)</f>
        <v>0</v>
      </c>
    </row>
    <row r="39" spans="1:12" x14ac:dyDescent="0.35">
      <c r="A39" s="1" t="s">
        <v>53</v>
      </c>
      <c r="B39" s="1" t="s">
        <v>13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>IF(AND(dane_medale3[[#This Row],[OL_letnie]]&gt;=1, dane_medale3[[#This Row],[OL_zimowe]]&gt;=1, SUM(dane_medale3[[#This Row],[Zloty]:[Brazowy]])&gt;=1, SUM(dane_medale3[[#This Row],[Zloty_1]:[Brazowy_3]])=0), 1, 0)</f>
        <v>0</v>
      </c>
      <c r="L39">
        <f>IF(dane_medale3[[#This Row],[czy watunki]], SUM(dane_medale3[[#This Row],[Zloty]:[Brazowy]]), 0)</f>
        <v>0</v>
      </c>
    </row>
    <row r="40" spans="1:12" x14ac:dyDescent="0.35">
      <c r="A40" s="1" t="s">
        <v>54</v>
      </c>
      <c r="B40" s="1" t="s">
        <v>13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>
        <f>IF(AND(dane_medale3[[#This Row],[OL_letnie]]&gt;=1, dane_medale3[[#This Row],[OL_zimowe]]&gt;=1, SUM(dane_medale3[[#This Row],[Zloty]:[Brazowy]])&gt;=1, SUM(dane_medale3[[#This Row],[Zloty_1]:[Brazowy_3]])=0), 1, 0)</f>
        <v>1</v>
      </c>
      <c r="L40">
        <f>IF(dane_medale3[[#This Row],[czy watunki]], SUM(dane_medale3[[#This Row],[Zloty]:[Brazowy]]), 0)</f>
        <v>4</v>
      </c>
    </row>
    <row r="41" spans="1:12" x14ac:dyDescent="0.35">
      <c r="A41" s="1" t="s">
        <v>55</v>
      </c>
      <c r="B41" s="1" t="s">
        <v>22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>
        <f>IF(AND(dane_medale3[[#This Row],[OL_letnie]]&gt;=1, dane_medale3[[#This Row],[OL_zimowe]]&gt;=1, SUM(dane_medale3[[#This Row],[Zloty]:[Brazowy]])&gt;=1, SUM(dane_medale3[[#This Row],[Zloty_1]:[Brazowy_3]])=0), 1, 0)</f>
        <v>1</v>
      </c>
      <c r="L41">
        <f>IF(dane_medale3[[#This Row],[czy watunki]], SUM(dane_medale3[[#This Row],[Zloty]:[Brazowy]]), 0)</f>
        <v>110</v>
      </c>
    </row>
    <row r="42" spans="1:12" x14ac:dyDescent="0.35">
      <c r="A42" s="1" t="s">
        <v>56</v>
      </c>
      <c r="B42" s="1" t="s">
        <v>11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>
        <f>IF(AND(dane_medale3[[#This Row],[OL_letnie]]&gt;=1, dane_medale3[[#This Row],[OL_zimowe]]&gt;=1, SUM(dane_medale3[[#This Row],[Zloty]:[Brazowy]])&gt;=1, SUM(dane_medale3[[#This Row],[Zloty_1]:[Brazowy_3]])=0), 1, 0)</f>
        <v>1</v>
      </c>
      <c r="L42">
        <f>IF(dane_medale3[[#This Row],[czy watunki]], SUM(dane_medale3[[#This Row],[Zloty]:[Brazowy]]), 0)</f>
        <v>25</v>
      </c>
    </row>
    <row r="43" spans="1:12" x14ac:dyDescent="0.35">
      <c r="A43" s="1" t="s">
        <v>57</v>
      </c>
      <c r="B43" s="1" t="s">
        <v>15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f>IF(AND(dane_medale3[[#This Row],[OL_letnie]]&gt;=1, dane_medale3[[#This Row],[OL_zimowe]]&gt;=1, SUM(dane_medale3[[#This Row],[Zloty]:[Brazowy]])&gt;=1, SUM(dane_medale3[[#This Row],[Zloty_1]:[Brazowy_3]])=0), 1, 0)</f>
        <v>0</v>
      </c>
      <c r="L43">
        <f>IF(dane_medale3[[#This Row],[czy watunki]], SUM(dane_medale3[[#This Row],[Zloty]:[Brazowy]]), 0)</f>
        <v>0</v>
      </c>
    </row>
    <row r="44" spans="1:12" x14ac:dyDescent="0.35">
      <c r="A44" s="1" t="s">
        <v>58</v>
      </c>
      <c r="B44" s="1" t="s">
        <v>25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f>IF(AND(dane_medale3[[#This Row],[OL_letnie]]&gt;=1, dane_medale3[[#This Row],[OL_zimowe]]&gt;=1, SUM(dane_medale3[[#This Row],[Zloty]:[Brazowy]])&gt;=1, SUM(dane_medale3[[#This Row],[Zloty_1]:[Brazowy_3]])=0), 1, 0)</f>
        <v>0</v>
      </c>
      <c r="L44">
        <f>IF(dane_medale3[[#This Row],[czy watunki]], SUM(dane_medale3[[#This Row],[Zloty]:[Brazowy]]), 0)</f>
        <v>0</v>
      </c>
    </row>
    <row r="45" spans="1:12" x14ac:dyDescent="0.35">
      <c r="A45" s="1" t="s">
        <v>59</v>
      </c>
      <c r="B45" s="1" t="s">
        <v>22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>
        <f>IF(AND(dane_medale3[[#This Row],[OL_letnie]]&gt;=1, dane_medale3[[#This Row],[OL_zimowe]]&gt;=1, SUM(dane_medale3[[#This Row],[Zloty]:[Brazowy]])&gt;=1, SUM(dane_medale3[[#This Row],[Zloty_1]:[Brazowy_3]])=0), 1, 0)</f>
        <v>0</v>
      </c>
      <c r="L45">
        <f>IF(dane_medale3[[#This Row],[czy watunki]], SUM(dane_medale3[[#This Row],[Zloty]:[Brazowy]]), 0)</f>
        <v>0</v>
      </c>
    </row>
    <row r="46" spans="1:12" x14ac:dyDescent="0.35">
      <c r="A46" s="1" t="s">
        <v>60</v>
      </c>
      <c r="B46" s="1" t="s">
        <v>22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>
        <f>IF(AND(dane_medale3[[#This Row],[OL_letnie]]&gt;=1, dane_medale3[[#This Row],[OL_zimowe]]&gt;=1, SUM(dane_medale3[[#This Row],[Zloty]:[Brazowy]])&gt;=1, SUM(dane_medale3[[#This Row],[Zloty_1]:[Brazowy_3]])=0), 1, 0)</f>
        <v>0</v>
      </c>
      <c r="L46">
        <f>IF(dane_medale3[[#This Row],[czy watunki]], SUM(dane_medale3[[#This Row],[Zloty]:[Brazowy]]), 0)</f>
        <v>0</v>
      </c>
    </row>
    <row r="47" spans="1:12" x14ac:dyDescent="0.35">
      <c r="A47" s="1" t="s">
        <v>61</v>
      </c>
      <c r="B47" s="1" t="s">
        <v>11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>
        <f>IF(AND(dane_medale3[[#This Row],[OL_letnie]]&gt;=1, dane_medale3[[#This Row],[OL_zimowe]]&gt;=1, SUM(dane_medale3[[#This Row],[Zloty]:[Brazowy]])&gt;=1, SUM(dane_medale3[[#This Row],[Zloty_1]:[Brazowy_3]])=0), 1, 0)</f>
        <v>1</v>
      </c>
      <c r="L47">
        <f>IF(dane_medale3[[#This Row],[czy watunki]], SUM(dane_medale3[[#This Row],[Zloty]:[Brazowy]]), 0)</f>
        <v>3</v>
      </c>
    </row>
    <row r="48" spans="1:12" x14ac:dyDescent="0.35">
      <c r="A48" s="1" t="s">
        <v>62</v>
      </c>
      <c r="B48" s="1" t="s">
        <v>11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>
        <f>IF(AND(dane_medale3[[#This Row],[OL_letnie]]&gt;=1, dane_medale3[[#This Row],[OL_zimowe]]&gt;=1, SUM(dane_medale3[[#This Row],[Zloty]:[Brazowy]])&gt;=1, SUM(dane_medale3[[#This Row],[Zloty_1]:[Brazowy_3]])=0), 1, 0)</f>
        <v>1</v>
      </c>
      <c r="L48">
        <f>IF(dane_medale3[[#This Row],[czy watunki]], SUM(dane_medale3[[#This Row],[Zloty]:[Brazowy]]), 0)</f>
        <v>26</v>
      </c>
    </row>
    <row r="49" spans="1:12" x14ac:dyDescent="0.35">
      <c r="A49" s="1" t="s">
        <v>63</v>
      </c>
      <c r="B49" s="1" t="s">
        <v>11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>
        <f>IF(AND(dane_medale3[[#This Row],[OL_letnie]]&gt;=1, dane_medale3[[#This Row],[OL_zimowe]]&gt;=1, SUM(dane_medale3[[#This Row],[Zloty]:[Brazowy]])&gt;=1, SUM(dane_medale3[[#This Row],[Zloty_1]:[Brazowy_3]])=0), 1, 0)</f>
        <v>0</v>
      </c>
      <c r="L49">
        <f>IF(dane_medale3[[#This Row],[czy watunki]], SUM(dane_medale3[[#This Row],[Zloty]:[Brazowy]]), 0)</f>
        <v>0</v>
      </c>
    </row>
    <row r="50" spans="1:12" x14ac:dyDescent="0.35">
      <c r="A50" s="1" t="s">
        <v>64</v>
      </c>
      <c r="B50" s="1" t="s">
        <v>11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f>IF(AND(dane_medale3[[#This Row],[OL_letnie]]&gt;=1, dane_medale3[[#This Row],[OL_zimowe]]&gt;=1, SUM(dane_medale3[[#This Row],[Zloty]:[Brazowy]])&gt;=1, SUM(dane_medale3[[#This Row],[Zloty_1]:[Brazowy_3]])=0), 1, 0)</f>
        <v>0</v>
      </c>
      <c r="L50">
        <f>IF(dane_medale3[[#This Row],[czy watunki]], SUM(dane_medale3[[#This Row],[Zloty]:[Brazowy]]), 0)</f>
        <v>0</v>
      </c>
    </row>
    <row r="51" spans="1:12" x14ac:dyDescent="0.35">
      <c r="A51" s="1" t="s">
        <v>65</v>
      </c>
      <c r="B51" s="1" t="s">
        <v>11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>
        <f>IF(AND(dane_medale3[[#This Row],[OL_letnie]]&gt;=1, dane_medale3[[#This Row],[OL_zimowe]]&gt;=1, SUM(dane_medale3[[#This Row],[Zloty]:[Brazowy]])&gt;=1, SUM(dane_medale3[[#This Row],[Zloty_1]:[Brazowy_3]])=0), 1, 0)</f>
        <v>1</v>
      </c>
      <c r="L51">
        <f>IF(dane_medale3[[#This Row],[czy watunki]], SUM(dane_medale3[[#This Row],[Zloty]:[Brazowy]]), 0)</f>
        <v>60</v>
      </c>
    </row>
    <row r="52" spans="1:12" x14ac:dyDescent="0.35">
      <c r="A52" s="1" t="s">
        <v>66</v>
      </c>
      <c r="B52" s="1" t="s">
        <v>22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>
        <f>IF(AND(dane_medale3[[#This Row],[OL_letnie]]&gt;=1, dane_medale3[[#This Row],[OL_zimowe]]&gt;=1, SUM(dane_medale3[[#This Row],[Zloty]:[Brazowy]])&gt;=1, SUM(dane_medale3[[#This Row],[Zloty_1]:[Brazowy_3]])=0), 1, 0)</f>
        <v>1</v>
      </c>
      <c r="L52">
        <f>IF(dane_medale3[[#This Row],[czy watunki]], SUM(dane_medale3[[#This Row],[Zloty]:[Brazowy]]), 0)</f>
        <v>28</v>
      </c>
    </row>
    <row r="53" spans="1:12" x14ac:dyDescent="0.35">
      <c r="A53" s="1" t="s">
        <v>67</v>
      </c>
      <c r="B53" s="1" t="s">
        <v>22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>
        <f>IF(AND(dane_medale3[[#This Row],[OL_letnie]]&gt;=1, dane_medale3[[#This Row],[OL_zimowe]]&gt;=1, SUM(dane_medale3[[#This Row],[Zloty]:[Brazowy]])&gt;=1, SUM(dane_medale3[[#This Row],[Zloty_1]:[Brazowy_3]])=0), 1, 0)</f>
        <v>1</v>
      </c>
      <c r="L53">
        <f>IF(dane_medale3[[#This Row],[czy watunki]], SUM(dane_medale3[[#This Row],[Zloty]:[Brazowy]]), 0)</f>
        <v>4</v>
      </c>
    </row>
    <row r="54" spans="1:12" x14ac:dyDescent="0.35">
      <c r="A54" s="1" t="s">
        <v>68</v>
      </c>
      <c r="B54" s="1" t="s">
        <v>11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>
        <f>IF(AND(dane_medale3[[#This Row],[OL_letnie]]&gt;=1, dane_medale3[[#This Row],[OL_zimowe]]&gt;=1, SUM(dane_medale3[[#This Row],[Zloty]:[Brazowy]])&gt;=1, SUM(dane_medale3[[#This Row],[Zloty_1]:[Brazowy_3]])=0), 1, 0)</f>
        <v>1</v>
      </c>
      <c r="L54">
        <f>IF(dane_medale3[[#This Row],[czy watunki]], SUM(dane_medale3[[#This Row],[Zloty]:[Brazowy]]), 0)</f>
        <v>7</v>
      </c>
    </row>
    <row r="55" spans="1:12" x14ac:dyDescent="0.35">
      <c r="A55" s="1" t="s">
        <v>69</v>
      </c>
      <c r="B55" s="1" t="s">
        <v>25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>
        <f>IF(AND(dane_medale3[[#This Row],[OL_letnie]]&gt;=1, dane_medale3[[#This Row],[OL_zimowe]]&gt;=1, SUM(dane_medale3[[#This Row],[Zloty]:[Brazowy]])&gt;=1, SUM(dane_medale3[[#This Row],[Zloty_1]:[Brazowy_3]])=0), 1, 0)</f>
        <v>1</v>
      </c>
      <c r="L55">
        <f>IF(dane_medale3[[#This Row],[czy watunki]], SUM(dane_medale3[[#This Row],[Zloty]:[Brazowy]]), 0)</f>
        <v>67</v>
      </c>
    </row>
    <row r="56" spans="1:12" x14ac:dyDescent="0.35">
      <c r="A56" s="1" t="s">
        <v>70</v>
      </c>
      <c r="B56" s="1" t="s">
        <v>11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>
        <f>IF(AND(dane_medale3[[#This Row],[OL_letnie]]&gt;=1, dane_medale3[[#This Row],[OL_zimowe]]&gt;=1, SUM(dane_medale3[[#This Row],[Zloty]:[Brazowy]])&gt;=1, SUM(dane_medale3[[#This Row],[Zloty_1]:[Brazowy_3]])=0), 1, 0)</f>
        <v>0</v>
      </c>
      <c r="L56">
        <f>IF(dane_medale3[[#This Row],[czy watunki]], SUM(dane_medale3[[#This Row],[Zloty]:[Brazowy]]), 0)</f>
        <v>0</v>
      </c>
    </row>
    <row r="57" spans="1:12" x14ac:dyDescent="0.35">
      <c r="A57" s="1" t="s">
        <v>71</v>
      </c>
      <c r="B57" s="1" t="s">
        <v>22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>
        <f>IF(AND(dane_medale3[[#This Row],[OL_letnie]]&gt;=1, dane_medale3[[#This Row],[OL_zimowe]]&gt;=1, SUM(dane_medale3[[#This Row],[Zloty]:[Brazowy]])&gt;=1, SUM(dane_medale3[[#This Row],[Zloty_1]:[Brazowy_3]])=0), 1, 0)</f>
        <v>0</v>
      </c>
      <c r="L57">
        <f>IF(dane_medale3[[#This Row],[czy watunki]], SUM(dane_medale3[[#This Row],[Zloty]:[Brazowy]]), 0)</f>
        <v>0</v>
      </c>
    </row>
    <row r="58" spans="1:12" x14ac:dyDescent="0.35">
      <c r="A58" s="1" t="s">
        <v>72</v>
      </c>
      <c r="B58" s="1" t="s">
        <v>13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f>IF(AND(dane_medale3[[#This Row],[OL_letnie]]&gt;=1, dane_medale3[[#This Row],[OL_zimowe]]&gt;=1, SUM(dane_medale3[[#This Row],[Zloty]:[Brazowy]])&gt;=1, SUM(dane_medale3[[#This Row],[Zloty_1]:[Brazowy_3]])=0), 1, 0)</f>
        <v>1</v>
      </c>
      <c r="L58">
        <f>IF(dane_medale3[[#This Row],[czy watunki]], SUM(dane_medale3[[#This Row],[Zloty]:[Brazowy]]), 0)</f>
        <v>5</v>
      </c>
    </row>
    <row r="59" spans="1:12" x14ac:dyDescent="0.35">
      <c r="A59" s="1" t="s">
        <v>73</v>
      </c>
      <c r="B59" s="1" t="s">
        <v>25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>
        <f>IF(AND(dane_medale3[[#This Row],[OL_letnie]]&gt;=1, dane_medale3[[#This Row],[OL_zimowe]]&gt;=1, SUM(dane_medale3[[#This Row],[Zloty]:[Brazowy]])&gt;=1, SUM(dane_medale3[[#This Row],[Zloty_1]:[Brazowy_3]])=0), 1, 0)</f>
        <v>0</v>
      </c>
      <c r="L59">
        <f>IF(dane_medale3[[#This Row],[czy watunki]], SUM(dane_medale3[[#This Row],[Zloty]:[Brazowy]]), 0)</f>
        <v>0</v>
      </c>
    </row>
    <row r="60" spans="1:12" x14ac:dyDescent="0.35">
      <c r="A60" s="1" t="s">
        <v>74</v>
      </c>
      <c r="B60" s="1" t="s">
        <v>11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f>IF(AND(dane_medale3[[#This Row],[OL_letnie]]&gt;=1, dane_medale3[[#This Row],[OL_zimowe]]&gt;=1, SUM(dane_medale3[[#This Row],[Zloty]:[Brazowy]])&gt;=1, SUM(dane_medale3[[#This Row],[Zloty_1]:[Brazowy_3]])=0), 1, 0)</f>
        <v>0</v>
      </c>
      <c r="L60">
        <f>IF(dane_medale3[[#This Row],[czy watunki]], SUM(dane_medale3[[#This Row],[Zloty]:[Brazowy]]), 0)</f>
        <v>0</v>
      </c>
    </row>
    <row r="61" spans="1:12" x14ac:dyDescent="0.35">
      <c r="A61" s="1" t="s">
        <v>75</v>
      </c>
      <c r="B61" s="1" t="s">
        <v>11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>
        <f>IF(AND(dane_medale3[[#This Row],[OL_letnie]]&gt;=1, dane_medale3[[#This Row],[OL_zimowe]]&gt;=1, SUM(dane_medale3[[#This Row],[Zloty]:[Brazowy]])&gt;=1, SUM(dane_medale3[[#This Row],[Zloty_1]:[Brazowy_3]])=0), 1, 0)</f>
        <v>0</v>
      </c>
      <c r="L61">
        <f>IF(dane_medale3[[#This Row],[czy watunki]], SUM(dane_medale3[[#This Row],[Zloty]:[Brazowy]]), 0)</f>
        <v>0</v>
      </c>
    </row>
    <row r="62" spans="1:12" x14ac:dyDescent="0.35">
      <c r="A62" s="1" t="s">
        <v>76</v>
      </c>
      <c r="B62" s="1" t="s">
        <v>13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>
        <f>IF(AND(dane_medale3[[#This Row],[OL_letnie]]&gt;=1, dane_medale3[[#This Row],[OL_zimowe]]&gt;=1, SUM(dane_medale3[[#This Row],[Zloty]:[Brazowy]])&gt;=1, SUM(dane_medale3[[#This Row],[Zloty_1]:[Brazowy_3]])=0), 1, 0)</f>
        <v>1</v>
      </c>
      <c r="L62">
        <f>IF(dane_medale3[[#This Row],[czy watunki]], SUM(dane_medale3[[#This Row],[Zloty]:[Brazowy]]), 0)</f>
        <v>86</v>
      </c>
    </row>
    <row r="63" spans="1:12" x14ac:dyDescent="0.35">
      <c r="A63" s="1" t="s">
        <v>77</v>
      </c>
      <c r="B63" s="1" t="s">
        <v>11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>
        <f>IF(AND(dane_medale3[[#This Row],[OL_letnie]]&gt;=1, dane_medale3[[#This Row],[OL_zimowe]]&gt;=1, SUM(dane_medale3[[#This Row],[Zloty]:[Brazowy]])&gt;=1, SUM(dane_medale3[[#This Row],[Zloty_1]:[Brazowy_3]])=0), 1, 0)</f>
        <v>1</v>
      </c>
      <c r="L63">
        <f>IF(dane_medale3[[#This Row],[czy watunki]], SUM(dane_medale3[[#This Row],[Zloty]:[Brazowy]]), 0)</f>
        <v>3</v>
      </c>
    </row>
    <row r="64" spans="1:12" x14ac:dyDescent="0.35">
      <c r="A64" s="1" t="s">
        <v>78</v>
      </c>
      <c r="B64" s="1" t="s">
        <v>15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>
        <f>IF(AND(dane_medale3[[#This Row],[OL_letnie]]&gt;=1, dane_medale3[[#This Row],[OL_zimowe]]&gt;=1, SUM(dane_medale3[[#This Row],[Zloty]:[Brazowy]])&gt;=1, SUM(dane_medale3[[#This Row],[Zloty_1]:[Brazowy_3]])=0), 1, 0)</f>
        <v>1</v>
      </c>
      <c r="L64">
        <f>IF(dane_medale3[[#This Row],[czy watunki]], SUM(dane_medale3[[#This Row],[Zloty]:[Brazowy]]), 0)</f>
        <v>19</v>
      </c>
    </row>
    <row r="65" spans="1:12" x14ac:dyDescent="0.35">
      <c r="A65" s="1" t="s">
        <v>79</v>
      </c>
      <c r="B65" s="1" t="s">
        <v>11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>
        <f>IF(AND(dane_medale3[[#This Row],[OL_letnie]]&gt;=1, dane_medale3[[#This Row],[OL_zimowe]]&gt;=1, SUM(dane_medale3[[#This Row],[Zloty]:[Brazowy]])&gt;=1, SUM(dane_medale3[[#This Row],[Zloty_1]:[Brazowy_3]])=0), 1, 0)</f>
        <v>0</v>
      </c>
      <c r="L65">
        <f>IF(dane_medale3[[#This Row],[czy watunki]], SUM(dane_medale3[[#This Row],[Zloty]:[Brazowy]]), 0)</f>
        <v>0</v>
      </c>
    </row>
    <row r="66" spans="1:12" x14ac:dyDescent="0.35">
      <c r="A66" s="1" t="s">
        <v>80</v>
      </c>
      <c r="B66" s="1" t="s">
        <v>11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>
        <f>IF(AND(dane_medale3[[#This Row],[OL_letnie]]&gt;=1, dane_medale3[[#This Row],[OL_zimowe]]&gt;=1, SUM(dane_medale3[[#This Row],[Zloty]:[Brazowy]])&gt;=1, SUM(dane_medale3[[#This Row],[Zloty_1]:[Brazowy_3]])=0), 1, 0)</f>
        <v>0</v>
      </c>
      <c r="L66">
        <f>IF(dane_medale3[[#This Row],[czy watunki]], SUM(dane_medale3[[#This Row],[Zloty]:[Brazowy]]), 0)</f>
        <v>0</v>
      </c>
    </row>
    <row r="67" spans="1:12" x14ac:dyDescent="0.35">
      <c r="A67" s="1" t="s">
        <v>81</v>
      </c>
      <c r="B67" s="1" t="s">
        <v>25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>
        <f>IF(AND(dane_medale3[[#This Row],[OL_letnie]]&gt;=1, dane_medale3[[#This Row],[OL_zimowe]]&gt;=1, SUM(dane_medale3[[#This Row],[Zloty]:[Brazowy]])&gt;=1, SUM(dane_medale3[[#This Row],[Zloty_1]:[Brazowy_3]])=0), 1, 0)</f>
        <v>1</v>
      </c>
      <c r="L67">
        <f>IF(dane_medale3[[#This Row],[czy watunki]], SUM(dane_medale3[[#This Row],[Zloty]:[Brazowy]]), 0)</f>
        <v>4</v>
      </c>
    </row>
    <row r="68" spans="1:12" x14ac:dyDescent="0.35">
      <c r="A68" s="1" t="s">
        <v>82</v>
      </c>
      <c r="B68" s="1" t="s">
        <v>25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>
        <f>IF(AND(dane_medale3[[#This Row],[OL_letnie]]&gt;=1, dane_medale3[[#This Row],[OL_zimowe]]&gt;=1, SUM(dane_medale3[[#This Row],[Zloty]:[Brazowy]])&gt;=1, SUM(dane_medale3[[#This Row],[Zloty_1]:[Brazowy_3]])=0), 1, 0)</f>
        <v>0</v>
      </c>
      <c r="L68">
        <f>IF(dane_medale3[[#This Row],[czy watunki]], SUM(dane_medale3[[#This Row],[Zloty]:[Brazowy]]), 0)</f>
        <v>0</v>
      </c>
    </row>
    <row r="69" spans="1:12" x14ac:dyDescent="0.35">
      <c r="A69" s="1" t="s">
        <v>83</v>
      </c>
      <c r="B69" s="1" t="s">
        <v>11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f>IF(AND(dane_medale3[[#This Row],[OL_letnie]]&gt;=1, dane_medale3[[#This Row],[OL_zimowe]]&gt;=1, SUM(dane_medale3[[#This Row],[Zloty]:[Brazowy]])&gt;=1, SUM(dane_medale3[[#This Row],[Zloty_1]:[Brazowy_3]])=0), 1, 0)</f>
        <v>0</v>
      </c>
      <c r="L69">
        <f>IF(dane_medale3[[#This Row],[czy watunki]], SUM(dane_medale3[[#This Row],[Zloty]:[Brazowy]]), 0)</f>
        <v>0</v>
      </c>
    </row>
    <row r="70" spans="1:12" x14ac:dyDescent="0.35">
      <c r="A70" s="1" t="s">
        <v>84</v>
      </c>
      <c r="B70" s="1" t="s">
        <v>11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>
        <f>IF(AND(dane_medale3[[#This Row],[OL_letnie]]&gt;=1, dane_medale3[[#This Row],[OL_zimowe]]&gt;=1, SUM(dane_medale3[[#This Row],[Zloty]:[Brazowy]])&gt;=1, SUM(dane_medale3[[#This Row],[Zloty_1]:[Brazowy_3]])=0), 1, 0)</f>
        <v>1</v>
      </c>
      <c r="L70">
        <f>IF(dane_medale3[[#This Row],[czy watunki]], SUM(dane_medale3[[#This Row],[Zloty]:[Brazowy]]), 0)</f>
        <v>4</v>
      </c>
    </row>
    <row r="71" spans="1:12" x14ac:dyDescent="0.35">
      <c r="A71" s="1" t="s">
        <v>85</v>
      </c>
      <c r="B71" s="1" t="s">
        <v>22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>
        <f>IF(AND(dane_medale3[[#This Row],[OL_letnie]]&gt;=1, dane_medale3[[#This Row],[OL_zimowe]]&gt;=1, SUM(dane_medale3[[#This Row],[Zloty]:[Brazowy]])&gt;=1, SUM(dane_medale3[[#This Row],[Zloty_1]:[Brazowy_3]])=0), 1, 0)</f>
        <v>0</v>
      </c>
      <c r="L71">
        <f>IF(dane_medale3[[#This Row],[czy watunki]], SUM(dane_medale3[[#This Row],[Zloty]:[Brazowy]]), 0)</f>
        <v>0</v>
      </c>
    </row>
    <row r="72" spans="1:12" x14ac:dyDescent="0.35">
      <c r="A72" s="1" t="s">
        <v>86</v>
      </c>
      <c r="B72" s="1" t="s">
        <v>22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>
        <f>IF(AND(dane_medale3[[#This Row],[OL_letnie]]&gt;=1, dane_medale3[[#This Row],[OL_zimowe]]&gt;=1, SUM(dane_medale3[[#This Row],[Zloty]:[Brazowy]])&gt;=1, SUM(dane_medale3[[#This Row],[Zloty_1]:[Brazowy_3]])=0), 1, 0)</f>
        <v>1</v>
      </c>
      <c r="L72">
        <f>IF(dane_medale3[[#This Row],[czy watunki]], SUM(dane_medale3[[#This Row],[Zloty]:[Brazowy]]), 0)</f>
        <v>21</v>
      </c>
    </row>
    <row r="73" spans="1:12" x14ac:dyDescent="0.35">
      <c r="A73" s="1" t="s">
        <v>87</v>
      </c>
      <c r="B73" s="1" t="s">
        <v>22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>
        <f>IF(AND(dane_medale3[[#This Row],[OL_letnie]]&gt;=1, dane_medale3[[#This Row],[OL_zimowe]]&gt;=1, SUM(dane_medale3[[#This Row],[Zloty]:[Brazowy]])&gt;=1, SUM(dane_medale3[[#This Row],[Zloty_1]:[Brazowy_3]])=0), 1, 0)</f>
        <v>0</v>
      </c>
      <c r="L73">
        <f>IF(dane_medale3[[#This Row],[czy watunki]], SUM(dane_medale3[[#This Row],[Zloty]:[Brazowy]]), 0)</f>
        <v>0</v>
      </c>
    </row>
    <row r="74" spans="1:12" x14ac:dyDescent="0.35">
      <c r="A74" s="1" t="s">
        <v>88</v>
      </c>
      <c r="B74" s="1" t="s">
        <v>22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>
        <f>IF(AND(dane_medale3[[#This Row],[OL_letnie]]&gt;=1, dane_medale3[[#This Row],[OL_zimowe]]&gt;=1, SUM(dane_medale3[[#This Row],[Zloty]:[Brazowy]])&gt;=1, SUM(dane_medale3[[#This Row],[Zloty_1]:[Brazowy_3]])=0), 1, 0)</f>
        <v>0</v>
      </c>
      <c r="L74">
        <f>IF(dane_medale3[[#This Row],[czy watunki]], SUM(dane_medale3[[#This Row],[Zloty]:[Brazowy]]), 0)</f>
        <v>0</v>
      </c>
    </row>
    <row r="75" spans="1:12" x14ac:dyDescent="0.35">
      <c r="A75" s="1" t="s">
        <v>89</v>
      </c>
      <c r="B75" s="1" t="s">
        <v>22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>
        <f>IF(AND(dane_medale3[[#This Row],[OL_letnie]]&gt;=1, dane_medale3[[#This Row],[OL_zimowe]]&gt;=1, SUM(dane_medale3[[#This Row],[Zloty]:[Brazowy]])&gt;=1, SUM(dane_medale3[[#This Row],[Zloty_1]:[Brazowy_3]])=0), 1, 0)</f>
        <v>1</v>
      </c>
      <c r="L75">
        <f>IF(dane_medale3[[#This Row],[czy watunki]], SUM(dane_medale3[[#This Row],[Zloty]:[Brazowy]]), 0)</f>
        <v>1</v>
      </c>
    </row>
    <row r="76" spans="1:12" x14ac:dyDescent="0.35">
      <c r="A76" s="1" t="s">
        <v>90</v>
      </c>
      <c r="B76" s="1" t="s">
        <v>11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f>IF(AND(dane_medale3[[#This Row],[OL_letnie]]&gt;=1, dane_medale3[[#This Row],[OL_zimowe]]&gt;=1, SUM(dane_medale3[[#This Row],[Zloty]:[Brazowy]])&gt;=1, SUM(dane_medale3[[#This Row],[Zloty_1]:[Brazowy_3]])=0), 1, 0)</f>
        <v>0</v>
      </c>
      <c r="L76">
        <f>IF(dane_medale3[[#This Row],[czy watunki]], SUM(dane_medale3[[#This Row],[Zloty]:[Brazowy]]), 0)</f>
        <v>0</v>
      </c>
    </row>
    <row r="77" spans="1:12" x14ac:dyDescent="0.35">
      <c r="A77" s="1" t="s">
        <v>91</v>
      </c>
      <c r="B77" s="1" t="s">
        <v>13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>
        <f>IF(AND(dane_medale3[[#This Row],[OL_letnie]]&gt;=1, dane_medale3[[#This Row],[OL_zimowe]]&gt;=1, SUM(dane_medale3[[#This Row],[Zloty]:[Brazowy]])&gt;=1, SUM(dane_medale3[[#This Row],[Zloty_1]:[Brazowy_3]])=0), 1, 0)</f>
        <v>1</v>
      </c>
      <c r="L77">
        <f>IF(dane_medale3[[#This Row],[czy watunki]], SUM(dane_medale3[[#This Row],[Zloty]:[Brazowy]]), 0)</f>
        <v>22</v>
      </c>
    </row>
    <row r="78" spans="1:12" x14ac:dyDescent="0.35">
      <c r="A78" s="1" t="s">
        <v>92</v>
      </c>
      <c r="B78" s="1" t="s">
        <v>13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f>IF(AND(dane_medale3[[#This Row],[OL_letnie]]&gt;=1, dane_medale3[[#This Row],[OL_zimowe]]&gt;=1, SUM(dane_medale3[[#This Row],[Zloty]:[Brazowy]])&gt;=1, SUM(dane_medale3[[#This Row],[Zloty_1]:[Brazowy_3]])=0), 1, 0)</f>
        <v>0</v>
      </c>
      <c r="L78">
        <f>IF(dane_medale3[[#This Row],[czy watunki]], SUM(dane_medale3[[#This Row],[Zloty]:[Brazowy]]), 0)</f>
        <v>0</v>
      </c>
    </row>
    <row r="79" spans="1:12" x14ac:dyDescent="0.35">
      <c r="A79" s="1" t="s">
        <v>93</v>
      </c>
      <c r="B79" s="1" t="s">
        <v>25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>
        <f>IF(AND(dane_medale3[[#This Row],[OL_letnie]]&gt;=1, dane_medale3[[#This Row],[OL_zimowe]]&gt;=1, SUM(dane_medale3[[#This Row],[Zloty]:[Brazowy]])&gt;=1, SUM(dane_medale3[[#This Row],[Zloty_1]:[Brazowy_3]])=0), 1, 0)</f>
        <v>1</v>
      </c>
      <c r="L79">
        <f>IF(dane_medale3[[#This Row],[czy watunki]], SUM(dane_medale3[[#This Row],[Zloty]:[Brazowy]]), 0)</f>
        <v>62</v>
      </c>
    </row>
    <row r="80" spans="1:12" x14ac:dyDescent="0.35">
      <c r="A80" s="1" t="s">
        <v>94</v>
      </c>
      <c r="B80" s="1" t="s">
        <v>22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>
        <f>IF(AND(dane_medale3[[#This Row],[OL_letnie]]&gt;=1, dane_medale3[[#This Row],[OL_zimowe]]&gt;=1, SUM(dane_medale3[[#This Row],[Zloty]:[Brazowy]])&gt;=1, SUM(dane_medale3[[#This Row],[Zloty_1]:[Brazowy_3]])=0), 1, 0)</f>
        <v>1</v>
      </c>
      <c r="L80">
        <f>IF(dane_medale3[[#This Row],[czy watunki]], SUM(dane_medale3[[#This Row],[Zloty]:[Brazowy]]), 0)</f>
        <v>7</v>
      </c>
    </row>
    <row r="81" spans="1:12" x14ac:dyDescent="0.35">
      <c r="A81" s="1" t="s">
        <v>95</v>
      </c>
      <c r="B81" s="1" t="s">
        <v>11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>
        <f>IF(AND(dane_medale3[[#This Row],[OL_letnie]]&gt;=1, dane_medale3[[#This Row],[OL_zimowe]]&gt;=1, SUM(dane_medale3[[#This Row],[Zloty]:[Brazowy]])&gt;=1, SUM(dane_medale3[[#This Row],[Zloty_1]:[Brazowy_3]])=0), 1, 0)</f>
        <v>1</v>
      </c>
      <c r="L81">
        <f>IF(dane_medale3[[#This Row],[czy watunki]], SUM(dane_medale3[[#This Row],[Zloty]:[Brazowy]]), 0)</f>
        <v>24</v>
      </c>
    </row>
    <row r="82" spans="1:12" x14ac:dyDescent="0.35">
      <c r="A82" s="1" t="s">
        <v>96</v>
      </c>
      <c r="B82" s="1" t="s">
        <v>13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f>IF(AND(dane_medale3[[#This Row],[OL_letnie]]&gt;=1, dane_medale3[[#This Row],[OL_zimowe]]&gt;=1, SUM(dane_medale3[[#This Row],[Zloty]:[Brazowy]])&gt;=1, SUM(dane_medale3[[#This Row],[Zloty_1]:[Brazowy_3]])=0), 1, 0)</f>
        <v>0</v>
      </c>
      <c r="L82">
        <f>IF(dane_medale3[[#This Row],[czy watunki]], SUM(dane_medale3[[#This Row],[Zloty]:[Brazowy]]), 0)</f>
        <v>0</v>
      </c>
    </row>
    <row r="83" spans="1:12" x14ac:dyDescent="0.35">
      <c r="A83" s="1" t="s">
        <v>97</v>
      </c>
      <c r="B83" s="1" t="s">
        <v>13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f>IF(AND(dane_medale3[[#This Row],[OL_letnie]]&gt;=1, dane_medale3[[#This Row],[OL_zimowe]]&gt;=1, SUM(dane_medale3[[#This Row],[Zloty]:[Brazowy]])&gt;=1, SUM(dane_medale3[[#This Row],[Zloty_1]:[Brazowy_3]])=0), 1, 0)</f>
        <v>0</v>
      </c>
      <c r="L83">
        <f>IF(dane_medale3[[#This Row],[czy watunki]], SUM(dane_medale3[[#This Row],[Zloty]:[Brazowy]]), 0)</f>
        <v>0</v>
      </c>
    </row>
    <row r="84" spans="1:12" x14ac:dyDescent="0.35">
      <c r="A84" s="1" t="s">
        <v>98</v>
      </c>
      <c r="B84" s="1" t="s">
        <v>22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>
        <f>IF(AND(dane_medale3[[#This Row],[OL_letnie]]&gt;=1, dane_medale3[[#This Row],[OL_zimowe]]&gt;=1, SUM(dane_medale3[[#This Row],[Zloty]:[Brazowy]])&gt;=1, SUM(dane_medale3[[#This Row],[Zloty_1]:[Brazowy_3]])=0), 1, 0)</f>
        <v>0</v>
      </c>
      <c r="L84">
        <f>IF(dane_medale3[[#This Row],[czy watunki]], SUM(dane_medale3[[#This Row],[Zloty]:[Brazowy]]), 0)</f>
        <v>0</v>
      </c>
    </row>
    <row r="85" spans="1:12" x14ac:dyDescent="0.35">
      <c r="A85" s="1" t="s">
        <v>99</v>
      </c>
      <c r="B85" s="1" t="s">
        <v>22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>
        <f>IF(AND(dane_medale3[[#This Row],[OL_letnie]]&gt;=1, dane_medale3[[#This Row],[OL_zimowe]]&gt;=1, SUM(dane_medale3[[#This Row],[Zloty]:[Brazowy]])&gt;=1, SUM(dane_medale3[[#This Row],[Zloty_1]:[Brazowy_3]])=0), 1, 0)</f>
        <v>0</v>
      </c>
      <c r="L85">
        <f>IF(dane_medale3[[#This Row],[czy watunki]], SUM(dane_medale3[[#This Row],[Zloty]:[Brazowy]]), 0)</f>
        <v>0</v>
      </c>
    </row>
    <row r="86" spans="1:12" x14ac:dyDescent="0.35">
      <c r="A86" s="1" t="s">
        <v>100</v>
      </c>
      <c r="B86" s="1" t="s">
        <v>22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>
        <f>IF(AND(dane_medale3[[#This Row],[OL_letnie]]&gt;=1, dane_medale3[[#This Row],[OL_zimowe]]&gt;=1, SUM(dane_medale3[[#This Row],[Zloty]:[Brazowy]])&gt;=1, SUM(dane_medale3[[#This Row],[Zloty_1]:[Brazowy_3]])=0), 1, 0)</f>
        <v>0</v>
      </c>
      <c r="L86">
        <f>IF(dane_medale3[[#This Row],[czy watunki]], SUM(dane_medale3[[#This Row],[Zloty]:[Brazowy]]), 0)</f>
        <v>0</v>
      </c>
    </row>
    <row r="87" spans="1:12" x14ac:dyDescent="0.35">
      <c r="A87" s="1" t="s">
        <v>101</v>
      </c>
      <c r="B87" s="1" t="s">
        <v>22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>
        <f>IF(AND(dane_medale3[[#This Row],[OL_letnie]]&gt;=1, dane_medale3[[#This Row],[OL_zimowe]]&gt;=1, SUM(dane_medale3[[#This Row],[Zloty]:[Brazowy]])&gt;=1, SUM(dane_medale3[[#This Row],[Zloty_1]:[Brazowy_3]])=0), 1, 0)</f>
        <v>0</v>
      </c>
      <c r="L87">
        <f>IF(dane_medale3[[#This Row],[czy watunki]], SUM(dane_medale3[[#This Row],[Zloty]:[Brazowy]]), 0)</f>
        <v>0</v>
      </c>
    </row>
    <row r="88" spans="1:12" x14ac:dyDescent="0.35">
      <c r="A88" s="1" t="s">
        <v>102</v>
      </c>
      <c r="B88" s="1" t="s">
        <v>13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f>IF(AND(dane_medale3[[#This Row],[OL_letnie]]&gt;=1, dane_medale3[[#This Row],[OL_zimowe]]&gt;=1, SUM(dane_medale3[[#This Row],[Zloty]:[Brazowy]])&gt;=1, SUM(dane_medale3[[#This Row],[Zloty_1]:[Brazowy_3]])=0), 1, 0)</f>
        <v>0</v>
      </c>
      <c r="L88">
        <f>IF(dane_medale3[[#This Row],[czy watunki]], SUM(dane_medale3[[#This Row],[Zloty]:[Brazowy]]), 0)</f>
        <v>0</v>
      </c>
    </row>
    <row r="89" spans="1:12" x14ac:dyDescent="0.35">
      <c r="A89" s="1" t="s">
        <v>103</v>
      </c>
      <c r="B89" s="1" t="s">
        <v>13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>
        <f>IF(AND(dane_medale3[[#This Row],[OL_letnie]]&gt;=1, dane_medale3[[#This Row],[OL_zimowe]]&gt;=1, SUM(dane_medale3[[#This Row],[Zloty]:[Brazowy]])&gt;=1, SUM(dane_medale3[[#This Row],[Zloty_1]:[Brazowy_3]])=0), 1, 0)</f>
        <v>0</v>
      </c>
      <c r="L89">
        <f>IF(dane_medale3[[#This Row],[czy watunki]], SUM(dane_medale3[[#This Row],[Zloty]:[Brazowy]]), 0)</f>
        <v>0</v>
      </c>
    </row>
    <row r="90" spans="1:12" x14ac:dyDescent="0.35">
      <c r="A90" s="1" t="s">
        <v>104</v>
      </c>
      <c r="B90" s="1" t="s">
        <v>22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>
        <f>IF(AND(dane_medale3[[#This Row],[OL_letnie]]&gt;=1, dane_medale3[[#This Row],[OL_zimowe]]&gt;=1, SUM(dane_medale3[[#This Row],[Zloty]:[Brazowy]])&gt;=1, SUM(dane_medale3[[#This Row],[Zloty_1]:[Brazowy_3]])=0), 1, 0)</f>
        <v>0</v>
      </c>
      <c r="L90">
        <f>IF(dane_medale3[[#This Row],[czy watunki]], SUM(dane_medale3[[#This Row],[Zloty]:[Brazowy]]), 0)</f>
        <v>0</v>
      </c>
    </row>
    <row r="91" spans="1:12" x14ac:dyDescent="0.35">
      <c r="A91" s="1" t="s">
        <v>105</v>
      </c>
      <c r="B91" s="1" t="s">
        <v>20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>
        <f>IF(AND(dane_medale3[[#This Row],[OL_letnie]]&gt;=1, dane_medale3[[#This Row],[OL_zimowe]]&gt;=1, SUM(dane_medale3[[#This Row],[Zloty]:[Brazowy]])&gt;=1, SUM(dane_medale3[[#This Row],[Zloty_1]:[Brazowy_3]])=0), 1, 0)</f>
        <v>0</v>
      </c>
      <c r="L91">
        <f>IF(dane_medale3[[#This Row],[czy watunki]], SUM(dane_medale3[[#This Row],[Zloty]:[Brazowy]]), 0)</f>
        <v>0</v>
      </c>
    </row>
    <row r="92" spans="1:12" x14ac:dyDescent="0.35">
      <c r="A92" s="1" t="s">
        <v>106</v>
      </c>
      <c r="B92" s="1" t="s">
        <v>11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>
        <f>IF(AND(dane_medale3[[#This Row],[OL_letnie]]&gt;=1, dane_medale3[[#This Row],[OL_zimowe]]&gt;=1, SUM(dane_medale3[[#This Row],[Zloty]:[Brazowy]])&gt;=1, SUM(dane_medale3[[#This Row],[Zloty_1]:[Brazowy_3]])=0), 1, 0)</f>
        <v>1</v>
      </c>
      <c r="L92">
        <f>IF(dane_medale3[[#This Row],[czy watunki]], SUM(dane_medale3[[#This Row],[Zloty]:[Brazowy]]), 0)</f>
        <v>10</v>
      </c>
    </row>
    <row r="93" spans="1:12" x14ac:dyDescent="0.35">
      <c r="A93" s="1" t="s">
        <v>107</v>
      </c>
      <c r="B93" s="1" t="s">
        <v>15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f>IF(AND(dane_medale3[[#This Row],[OL_letnie]]&gt;=1, dane_medale3[[#This Row],[OL_zimowe]]&gt;=1, SUM(dane_medale3[[#This Row],[Zloty]:[Brazowy]])&gt;=1, SUM(dane_medale3[[#This Row],[Zloty_1]:[Brazowy_3]])=0), 1, 0)</f>
        <v>0</v>
      </c>
      <c r="L93">
        <f>IF(dane_medale3[[#This Row],[czy watunki]], SUM(dane_medale3[[#This Row],[Zloty]:[Brazowy]]), 0)</f>
        <v>0</v>
      </c>
    </row>
    <row r="94" spans="1:12" x14ac:dyDescent="0.35">
      <c r="A94" s="1" t="s">
        <v>108</v>
      </c>
      <c r="B94" s="1" t="s">
        <v>15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f>IF(AND(dane_medale3[[#This Row],[OL_letnie]]&gt;=1, dane_medale3[[#This Row],[OL_zimowe]]&gt;=1, SUM(dane_medale3[[#This Row],[Zloty]:[Brazowy]])&gt;=1, SUM(dane_medale3[[#This Row],[Zloty_1]:[Brazowy_3]])=0), 1, 0)</f>
        <v>1</v>
      </c>
      <c r="L94">
        <f>IF(dane_medale3[[#This Row],[czy watunki]], SUM(dane_medale3[[#This Row],[Zloty]:[Brazowy]]), 0)</f>
        <v>1</v>
      </c>
    </row>
    <row r="95" spans="1:12" x14ac:dyDescent="0.35">
      <c r="A95" s="1" t="s">
        <v>109</v>
      </c>
      <c r="B95" s="1" t="s">
        <v>15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>
        <f>IF(AND(dane_medale3[[#This Row],[OL_letnie]]&gt;=1, dane_medale3[[#This Row],[OL_zimowe]]&gt;=1, SUM(dane_medale3[[#This Row],[Zloty]:[Brazowy]])&gt;=1, SUM(dane_medale3[[#This Row],[Zloty_1]:[Brazowy_3]])=0), 1, 0)</f>
        <v>1</v>
      </c>
      <c r="L95">
        <f>IF(dane_medale3[[#This Row],[czy watunki]], SUM(dane_medale3[[#This Row],[Zloty]:[Brazowy]]), 0)</f>
        <v>4</v>
      </c>
    </row>
    <row r="96" spans="1:12" x14ac:dyDescent="0.35">
      <c r="A96" s="1" t="s">
        <v>110</v>
      </c>
      <c r="B96" s="1" t="s">
        <v>22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>
        <f>IF(AND(dane_medale3[[#This Row],[OL_letnie]]&gt;=1, dane_medale3[[#This Row],[OL_zimowe]]&gt;=1, SUM(dane_medale3[[#This Row],[Zloty]:[Brazowy]])&gt;=1, SUM(dane_medale3[[#This Row],[Zloty_1]:[Brazowy_3]])=0), 1, 0)</f>
        <v>0</v>
      </c>
      <c r="L96">
        <f>IF(dane_medale3[[#This Row],[czy watunki]], SUM(dane_medale3[[#This Row],[Zloty]:[Brazowy]]), 0)</f>
        <v>0</v>
      </c>
    </row>
    <row r="97" spans="1:12" x14ac:dyDescent="0.35">
      <c r="A97" s="1" t="s">
        <v>111</v>
      </c>
      <c r="B97" s="1" t="s">
        <v>25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>
        <f>IF(AND(dane_medale3[[#This Row],[OL_letnie]]&gt;=1, dane_medale3[[#This Row],[OL_zimowe]]&gt;=1, SUM(dane_medale3[[#This Row],[Zloty]:[Brazowy]])&gt;=1, SUM(dane_medale3[[#This Row],[Zloty_1]:[Brazowy_3]])=0), 1, 0)</f>
        <v>1</v>
      </c>
      <c r="L97">
        <f>IF(dane_medale3[[#This Row],[czy watunki]], SUM(dane_medale3[[#This Row],[Zloty]:[Brazowy]]), 0)</f>
        <v>8</v>
      </c>
    </row>
    <row r="98" spans="1:12" x14ac:dyDescent="0.35">
      <c r="A98" s="1" t="s">
        <v>112</v>
      </c>
      <c r="B98" s="1" t="s">
        <v>22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>
        <f>IF(AND(dane_medale3[[#This Row],[OL_letnie]]&gt;=1, dane_medale3[[#This Row],[OL_zimowe]]&gt;=1, SUM(dane_medale3[[#This Row],[Zloty]:[Brazowy]])&gt;=1, SUM(dane_medale3[[#This Row],[Zloty_1]:[Brazowy_3]])=0), 1, 0)</f>
        <v>1</v>
      </c>
      <c r="L98">
        <f>IF(dane_medale3[[#This Row],[czy watunki]], SUM(dane_medale3[[#This Row],[Zloty]:[Brazowy]]), 0)</f>
        <v>23</v>
      </c>
    </row>
    <row r="99" spans="1:12" x14ac:dyDescent="0.35">
      <c r="A99" s="1" t="s">
        <v>113</v>
      </c>
      <c r="B99" s="1" t="s">
        <v>13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>
        <f>IF(AND(dane_medale3[[#This Row],[OL_letnie]]&gt;=1, dane_medale3[[#This Row],[OL_zimowe]]&gt;=1, SUM(dane_medale3[[#This Row],[Zloty]:[Brazowy]])&gt;=1, SUM(dane_medale3[[#This Row],[Zloty_1]:[Brazowy_3]])=0), 1, 0)</f>
        <v>1</v>
      </c>
      <c r="L99">
        <f>IF(dane_medale3[[#This Row],[czy watunki]], SUM(dane_medale3[[#This Row],[Zloty]:[Brazowy]]), 0)</f>
        <v>76</v>
      </c>
    </row>
    <row r="100" spans="1:12" x14ac:dyDescent="0.35">
      <c r="A100" s="1" t="s">
        <v>114</v>
      </c>
      <c r="B100" s="1" t="s">
        <v>22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>
        <f>IF(AND(dane_medale3[[#This Row],[OL_letnie]]&gt;=1, dane_medale3[[#This Row],[OL_zimowe]]&gt;=1, SUM(dane_medale3[[#This Row],[Zloty]:[Brazowy]])&gt;=1, SUM(dane_medale3[[#This Row],[Zloty_1]:[Brazowy_3]])=0), 1, 0)</f>
        <v>0</v>
      </c>
      <c r="L100">
        <f>IF(dane_medale3[[#This Row],[czy watunki]], SUM(dane_medale3[[#This Row],[Zloty]:[Brazowy]]), 0)</f>
        <v>0</v>
      </c>
    </row>
    <row r="101" spans="1:12" x14ac:dyDescent="0.35">
      <c r="A101" s="1" t="s">
        <v>115</v>
      </c>
      <c r="B101" s="1" t="s">
        <v>22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>
        <f>IF(AND(dane_medale3[[#This Row],[OL_letnie]]&gt;=1, dane_medale3[[#This Row],[OL_zimowe]]&gt;=1, SUM(dane_medale3[[#This Row],[Zloty]:[Brazowy]])&gt;=1, SUM(dane_medale3[[#This Row],[Zloty_1]:[Brazowy_3]])=0), 1, 0)</f>
        <v>0</v>
      </c>
      <c r="L101">
        <f>IF(dane_medale3[[#This Row],[czy watunki]], SUM(dane_medale3[[#This Row],[Zloty]:[Brazowy]]), 0)</f>
        <v>0</v>
      </c>
    </row>
    <row r="102" spans="1:12" x14ac:dyDescent="0.35">
      <c r="A102" s="1" t="s">
        <v>116</v>
      </c>
      <c r="B102" s="1" t="s">
        <v>22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>
        <f>IF(AND(dane_medale3[[#This Row],[OL_letnie]]&gt;=1, dane_medale3[[#This Row],[OL_zimowe]]&gt;=1, SUM(dane_medale3[[#This Row],[Zloty]:[Brazowy]])&gt;=1, SUM(dane_medale3[[#This Row],[Zloty_1]:[Brazowy_3]])=0), 1, 0)</f>
        <v>0</v>
      </c>
      <c r="L102">
        <f>IF(dane_medale3[[#This Row],[czy watunki]], SUM(dane_medale3[[#This Row],[Zloty]:[Brazowy]]), 0)</f>
        <v>0</v>
      </c>
    </row>
    <row r="103" spans="1:12" x14ac:dyDescent="0.35">
      <c r="A103" s="1" t="s">
        <v>117</v>
      </c>
      <c r="B103" s="1" t="s">
        <v>13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>
        <f>IF(AND(dane_medale3[[#This Row],[OL_letnie]]&gt;=1, dane_medale3[[#This Row],[OL_zimowe]]&gt;=1, SUM(dane_medale3[[#This Row],[Zloty]:[Brazowy]])&gt;=1, SUM(dane_medale3[[#This Row],[Zloty_1]:[Brazowy_3]])=0), 1, 0)</f>
        <v>1</v>
      </c>
      <c r="L103">
        <f>IF(dane_medale3[[#This Row],[czy watunki]], SUM(dane_medale3[[#This Row],[Zloty]:[Brazowy]]), 0)</f>
        <v>1</v>
      </c>
    </row>
    <row r="104" spans="1:12" x14ac:dyDescent="0.35">
      <c r="A104" s="1" t="s">
        <v>118</v>
      </c>
      <c r="B104" s="1" t="s">
        <v>22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>
        <f>IF(AND(dane_medale3[[#This Row],[OL_letnie]]&gt;=1, dane_medale3[[#This Row],[OL_zimowe]]&gt;=1, SUM(dane_medale3[[#This Row],[Zloty]:[Brazowy]])&gt;=1, SUM(dane_medale3[[#This Row],[Zloty_1]:[Brazowy_3]])=0), 1, 0)</f>
        <v>1</v>
      </c>
      <c r="L104">
        <f>IF(dane_medale3[[#This Row],[czy watunki]], SUM(dane_medale3[[#This Row],[Zloty]:[Brazowy]]), 0)</f>
        <v>7</v>
      </c>
    </row>
    <row r="105" spans="1:12" x14ac:dyDescent="0.35">
      <c r="A105" s="1" t="s">
        <v>119</v>
      </c>
      <c r="B105" s="1" t="s">
        <v>22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>
        <f>IF(AND(dane_medale3[[#This Row],[OL_letnie]]&gt;=1, dane_medale3[[#This Row],[OL_zimowe]]&gt;=1, SUM(dane_medale3[[#This Row],[Zloty]:[Brazowy]])&gt;=1, SUM(dane_medale3[[#This Row],[Zloty_1]:[Brazowy_3]])=0), 1, 0)</f>
        <v>1</v>
      </c>
      <c r="L105">
        <f>IF(dane_medale3[[#This Row],[czy watunki]], SUM(dane_medale3[[#This Row],[Zloty]:[Brazowy]]), 0)</f>
        <v>2</v>
      </c>
    </row>
    <row r="106" spans="1:12" x14ac:dyDescent="0.35">
      <c r="A106" s="1" t="s">
        <v>120</v>
      </c>
      <c r="B106" s="1" t="s">
        <v>11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>
        <f>IF(AND(dane_medale3[[#This Row],[OL_letnie]]&gt;=1, dane_medale3[[#This Row],[OL_zimowe]]&gt;=1, SUM(dane_medale3[[#This Row],[Zloty]:[Brazowy]])&gt;=1, SUM(dane_medale3[[#This Row],[Zloty_1]:[Brazowy_3]])=0), 1, 0)</f>
        <v>0</v>
      </c>
      <c r="L106">
        <f>IF(dane_medale3[[#This Row],[czy watunki]], SUM(dane_medale3[[#This Row],[Zloty]:[Brazowy]]), 0)</f>
        <v>0</v>
      </c>
    </row>
    <row r="107" spans="1:12" x14ac:dyDescent="0.35">
      <c r="A107" s="1" t="s">
        <v>121</v>
      </c>
      <c r="B107" s="1" t="s">
        <v>22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>
        <f>IF(AND(dane_medale3[[#This Row],[OL_letnie]]&gt;=1, dane_medale3[[#This Row],[OL_zimowe]]&gt;=1, SUM(dane_medale3[[#This Row],[Zloty]:[Brazowy]])&gt;=1, SUM(dane_medale3[[#This Row],[Zloty_1]:[Brazowy_3]])=0), 1, 0)</f>
        <v>0</v>
      </c>
      <c r="L107">
        <f>IF(dane_medale3[[#This Row],[czy watunki]], SUM(dane_medale3[[#This Row],[Zloty]:[Brazowy]]), 0)</f>
        <v>0</v>
      </c>
    </row>
    <row r="108" spans="1:12" x14ac:dyDescent="0.35">
      <c r="A108" s="1" t="s">
        <v>122</v>
      </c>
      <c r="B108" s="1" t="s">
        <v>22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>
        <f>IF(AND(dane_medale3[[#This Row],[OL_letnie]]&gt;=1, dane_medale3[[#This Row],[OL_zimowe]]&gt;=1, SUM(dane_medale3[[#This Row],[Zloty]:[Brazowy]])&gt;=1, SUM(dane_medale3[[#This Row],[Zloty_1]:[Brazowy_3]])=0), 1, 0)</f>
        <v>0</v>
      </c>
      <c r="L108">
        <f>IF(dane_medale3[[#This Row],[czy watunki]], SUM(dane_medale3[[#This Row],[Zloty]:[Brazowy]]), 0)</f>
        <v>0</v>
      </c>
    </row>
    <row r="109" spans="1:12" x14ac:dyDescent="0.35">
      <c r="A109" s="1" t="s">
        <v>123</v>
      </c>
      <c r="B109" s="1" t="s">
        <v>11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>IF(AND(dane_medale3[[#This Row],[OL_letnie]]&gt;=1, dane_medale3[[#This Row],[OL_zimowe]]&gt;=1, SUM(dane_medale3[[#This Row],[Zloty]:[Brazowy]])&gt;=1, SUM(dane_medale3[[#This Row],[Zloty_1]:[Brazowy_3]])=0), 1, 0)</f>
        <v>0</v>
      </c>
      <c r="L109">
        <f>IF(dane_medale3[[#This Row],[czy watunki]], SUM(dane_medale3[[#This Row],[Zloty]:[Brazowy]]), 0)</f>
        <v>0</v>
      </c>
    </row>
    <row r="110" spans="1:12" x14ac:dyDescent="0.35">
      <c r="A110" s="1" t="s">
        <v>124</v>
      </c>
      <c r="B110" s="1" t="s">
        <v>25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>
        <f>IF(AND(dane_medale3[[#This Row],[OL_letnie]]&gt;=1, dane_medale3[[#This Row],[OL_zimowe]]&gt;=1, SUM(dane_medale3[[#This Row],[Zloty]:[Brazowy]])&gt;=1, SUM(dane_medale3[[#This Row],[Zloty_1]:[Brazowy_3]])=0), 1, 0)</f>
        <v>0</v>
      </c>
      <c r="L110">
        <f>IF(dane_medale3[[#This Row],[czy watunki]], SUM(dane_medale3[[#This Row],[Zloty]:[Brazowy]]), 0)</f>
        <v>0</v>
      </c>
    </row>
    <row r="111" spans="1:12" x14ac:dyDescent="0.35">
      <c r="A111" s="1" t="s">
        <v>125</v>
      </c>
      <c r="B111" s="1" t="s">
        <v>13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>IF(AND(dane_medale3[[#This Row],[OL_letnie]]&gt;=1, dane_medale3[[#This Row],[OL_zimowe]]&gt;=1, SUM(dane_medale3[[#This Row],[Zloty]:[Brazowy]])&gt;=1, SUM(dane_medale3[[#This Row],[Zloty_1]:[Brazowy_3]])=0), 1, 0)</f>
        <v>0</v>
      </c>
      <c r="L111">
        <f>IF(dane_medale3[[#This Row],[czy watunki]], SUM(dane_medale3[[#This Row],[Zloty]:[Brazowy]]), 0)</f>
        <v>0</v>
      </c>
    </row>
    <row r="112" spans="1:12" x14ac:dyDescent="0.35">
      <c r="A112" s="1" t="s">
        <v>126</v>
      </c>
      <c r="B112" s="1" t="s">
        <v>15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f>IF(AND(dane_medale3[[#This Row],[OL_letnie]]&gt;=1, dane_medale3[[#This Row],[OL_zimowe]]&gt;=1, SUM(dane_medale3[[#This Row],[Zloty]:[Brazowy]])&gt;=1, SUM(dane_medale3[[#This Row],[Zloty_1]:[Brazowy_3]])=0), 1, 0)</f>
        <v>0</v>
      </c>
      <c r="L112">
        <f>IF(dane_medale3[[#This Row],[czy watunki]], SUM(dane_medale3[[#This Row],[Zloty]:[Brazowy]]), 0)</f>
        <v>0</v>
      </c>
    </row>
    <row r="113" spans="1:12" x14ac:dyDescent="0.35">
      <c r="A113" s="1" t="s">
        <v>127</v>
      </c>
      <c r="B113" s="1" t="s">
        <v>11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f>IF(AND(dane_medale3[[#This Row],[OL_letnie]]&gt;=1, dane_medale3[[#This Row],[OL_zimowe]]&gt;=1, SUM(dane_medale3[[#This Row],[Zloty]:[Brazowy]])&gt;=1, SUM(dane_medale3[[#This Row],[Zloty_1]:[Brazowy_3]])=0), 1, 0)</f>
        <v>0</v>
      </c>
      <c r="L113">
        <f>IF(dane_medale3[[#This Row],[czy watunki]], SUM(dane_medale3[[#This Row],[Zloty]:[Brazowy]]), 0)</f>
        <v>0</v>
      </c>
    </row>
    <row r="114" spans="1:12" x14ac:dyDescent="0.35">
      <c r="A114" s="1" t="s">
        <v>128</v>
      </c>
      <c r="B114" s="1" t="s">
        <v>22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>
        <f>IF(AND(dane_medale3[[#This Row],[OL_letnie]]&gt;=1, dane_medale3[[#This Row],[OL_zimowe]]&gt;=1, SUM(dane_medale3[[#This Row],[Zloty]:[Brazowy]])&gt;=1, SUM(dane_medale3[[#This Row],[Zloty_1]:[Brazowy_3]])=0), 1, 0)</f>
        <v>0</v>
      </c>
      <c r="L114">
        <f>IF(dane_medale3[[#This Row],[czy watunki]], SUM(dane_medale3[[#This Row],[Zloty]:[Brazowy]]), 0)</f>
        <v>0</v>
      </c>
    </row>
    <row r="115" spans="1:12" x14ac:dyDescent="0.35">
      <c r="A115" s="1" t="s">
        <v>129</v>
      </c>
      <c r="B115" s="1" t="s">
        <v>22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>
        <f>IF(AND(dane_medale3[[#This Row],[OL_letnie]]&gt;=1, dane_medale3[[#This Row],[OL_zimowe]]&gt;=1, SUM(dane_medale3[[#This Row],[Zloty]:[Brazowy]])&gt;=1, SUM(dane_medale3[[#This Row],[Zloty_1]:[Brazowy_3]])=0), 1, 0)</f>
        <v>0</v>
      </c>
      <c r="L115">
        <f>IF(dane_medale3[[#This Row],[czy watunki]], SUM(dane_medale3[[#This Row],[Zloty]:[Brazowy]]), 0)</f>
        <v>0</v>
      </c>
    </row>
    <row r="116" spans="1:12" x14ac:dyDescent="0.35">
      <c r="A116" s="1" t="s">
        <v>130</v>
      </c>
      <c r="B116" s="1" t="s">
        <v>11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>
        <f>IF(AND(dane_medale3[[#This Row],[OL_letnie]]&gt;=1, dane_medale3[[#This Row],[OL_zimowe]]&gt;=1, SUM(dane_medale3[[#This Row],[Zloty]:[Brazowy]])&gt;=1, SUM(dane_medale3[[#This Row],[Zloty_1]:[Brazowy_3]])=0), 1, 0)</f>
        <v>1</v>
      </c>
      <c r="L116">
        <f>IF(dane_medale3[[#This Row],[czy watunki]], SUM(dane_medale3[[#This Row],[Zloty]:[Brazowy]]), 0)</f>
        <v>3</v>
      </c>
    </row>
    <row r="117" spans="1:12" x14ac:dyDescent="0.35">
      <c r="A117" s="1" t="s">
        <v>131</v>
      </c>
      <c r="B117" s="1" t="s">
        <v>11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>
        <f>IF(AND(dane_medale3[[#This Row],[OL_letnie]]&gt;=1, dane_medale3[[#This Row],[OL_zimowe]]&gt;=1, SUM(dane_medale3[[#This Row],[Zloty]:[Brazowy]])&gt;=1, SUM(dane_medale3[[#This Row],[Zloty_1]:[Brazowy_3]])=0), 1, 0)</f>
        <v>1</v>
      </c>
      <c r="L117">
        <f>IF(dane_medale3[[#This Row],[czy watunki]], SUM(dane_medale3[[#This Row],[Zloty]:[Brazowy]]), 0)</f>
        <v>24</v>
      </c>
    </row>
    <row r="118" spans="1:12" x14ac:dyDescent="0.35">
      <c r="A118" s="1" t="s">
        <v>132</v>
      </c>
      <c r="B118" s="1" t="s">
        <v>13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>IF(AND(dane_medale3[[#This Row],[OL_letnie]]&gt;=1, dane_medale3[[#This Row],[OL_zimowe]]&gt;=1, SUM(dane_medale3[[#This Row],[Zloty]:[Brazowy]])&gt;=1, SUM(dane_medale3[[#This Row],[Zloty_1]:[Brazowy_3]])=0), 1, 0)</f>
        <v>0</v>
      </c>
      <c r="L118">
        <f>IF(dane_medale3[[#This Row],[czy watunki]], SUM(dane_medale3[[#This Row],[Zloty]:[Brazowy]]), 0)</f>
        <v>0</v>
      </c>
    </row>
    <row r="119" spans="1:12" x14ac:dyDescent="0.35">
      <c r="A119" s="1" t="s">
        <v>133</v>
      </c>
      <c r="B119" s="1" t="s">
        <v>13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f>IF(AND(dane_medale3[[#This Row],[OL_letnie]]&gt;=1, dane_medale3[[#This Row],[OL_zimowe]]&gt;=1, SUM(dane_medale3[[#This Row],[Zloty]:[Brazowy]])&gt;=1, SUM(dane_medale3[[#This Row],[Zloty_1]:[Brazowy_3]])=0), 1, 0)</f>
        <v>1</v>
      </c>
      <c r="L119">
        <f>IF(dane_medale3[[#This Row],[czy watunki]], SUM(dane_medale3[[#This Row],[Zloty]:[Brazowy]]), 0)</f>
        <v>1</v>
      </c>
    </row>
    <row r="120" spans="1:12" x14ac:dyDescent="0.35">
      <c r="A120" s="1" t="s">
        <v>134</v>
      </c>
      <c r="B120" s="1" t="s">
        <v>20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f>IF(AND(dane_medale3[[#This Row],[OL_letnie]]&gt;=1, dane_medale3[[#This Row],[OL_zimowe]]&gt;=1, SUM(dane_medale3[[#This Row],[Zloty]:[Brazowy]])&gt;=1, SUM(dane_medale3[[#This Row],[Zloty_1]:[Brazowy_3]])=0), 1, 0)</f>
        <v>1</v>
      </c>
      <c r="L120">
        <f>IF(dane_medale3[[#This Row],[czy watunki]], SUM(dane_medale3[[#This Row],[Zloty]:[Brazowy]]), 0)</f>
        <v>1</v>
      </c>
    </row>
    <row r="121" spans="1:12" x14ac:dyDescent="0.35">
      <c r="A121" s="1" t="s">
        <v>135</v>
      </c>
      <c r="B121" s="1" t="s">
        <v>25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>
        <f>IF(AND(dane_medale3[[#This Row],[OL_letnie]]&gt;=1, dane_medale3[[#This Row],[OL_zimowe]]&gt;=1, SUM(dane_medale3[[#This Row],[Zloty]:[Brazowy]])&gt;=1, SUM(dane_medale3[[#This Row],[Zloty_1]:[Brazowy_3]])=0), 1, 0)</f>
        <v>1</v>
      </c>
      <c r="L121">
        <f>IF(dane_medale3[[#This Row],[czy watunki]], SUM(dane_medale3[[#This Row],[Zloty]:[Brazowy]]), 0)</f>
        <v>18</v>
      </c>
    </row>
    <row r="122" spans="1:12" x14ac:dyDescent="0.35">
      <c r="A122" s="1" t="s">
        <v>136</v>
      </c>
      <c r="B122" s="1" t="s">
        <v>13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>
        <f>IF(AND(dane_medale3[[#This Row],[OL_letnie]]&gt;=1, dane_medale3[[#This Row],[OL_zimowe]]&gt;=1, SUM(dane_medale3[[#This Row],[Zloty]:[Brazowy]])&gt;=1, SUM(dane_medale3[[#This Row],[Zloty_1]:[Brazowy_3]])=0), 1, 0)</f>
        <v>0</v>
      </c>
      <c r="L122">
        <f>IF(dane_medale3[[#This Row],[czy watunki]], SUM(dane_medale3[[#This Row],[Zloty]:[Brazowy]]), 0)</f>
        <v>0</v>
      </c>
    </row>
    <row r="123" spans="1:12" x14ac:dyDescent="0.35">
      <c r="A123" s="1" t="s">
        <v>137</v>
      </c>
      <c r="B123" s="1" t="s">
        <v>11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>
        <f>IF(AND(dane_medale3[[#This Row],[OL_letnie]]&gt;=1, dane_medale3[[#This Row],[OL_zimowe]]&gt;=1, SUM(dane_medale3[[#This Row],[Zloty]:[Brazowy]])&gt;=1, SUM(dane_medale3[[#This Row],[Zloty_1]:[Brazowy_3]])=0), 1, 0)</f>
        <v>1</v>
      </c>
      <c r="L123">
        <f>IF(dane_medale3[[#This Row],[czy watunki]], SUM(dane_medale3[[#This Row],[Zloty]:[Brazowy]]), 0)</f>
        <v>88</v>
      </c>
    </row>
    <row r="124" spans="1:12" x14ac:dyDescent="0.35">
      <c r="A124" s="1" t="s">
        <v>138</v>
      </c>
      <c r="B124" s="1" t="s">
        <v>13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>
        <f>IF(AND(dane_medale3[[#This Row],[OL_letnie]]&gt;=1, dane_medale3[[#This Row],[OL_zimowe]]&gt;=1, SUM(dane_medale3[[#This Row],[Zloty]:[Brazowy]])&gt;=1, SUM(dane_medale3[[#This Row],[Zloty_1]:[Brazowy_3]])=0), 1, 0)</f>
        <v>0</v>
      </c>
      <c r="L124">
        <f>IF(dane_medale3[[#This Row],[czy watunki]], SUM(dane_medale3[[#This Row],[Zloty]:[Brazowy]]), 0)</f>
        <v>0</v>
      </c>
    </row>
    <row r="125" spans="1:12" x14ac:dyDescent="0.35">
      <c r="A125" s="1" t="s">
        <v>139</v>
      </c>
      <c r="B125" s="1" t="s">
        <v>22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>
        <f>IF(AND(dane_medale3[[#This Row],[OL_letnie]]&gt;=1, dane_medale3[[#This Row],[OL_zimowe]]&gt;=1, SUM(dane_medale3[[#This Row],[Zloty]:[Brazowy]])&gt;=1, SUM(dane_medale3[[#This Row],[Zloty_1]:[Brazowy_3]])=0), 1, 0)</f>
        <v>0</v>
      </c>
      <c r="L125">
        <f>IF(dane_medale3[[#This Row],[czy watunki]], SUM(dane_medale3[[#This Row],[Zloty]:[Brazowy]]), 0)</f>
        <v>0</v>
      </c>
    </row>
    <row r="126" spans="1:12" x14ac:dyDescent="0.35">
      <c r="A126" s="1" t="s">
        <v>140</v>
      </c>
      <c r="B126" s="1" t="s">
        <v>15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>
        <f>IF(AND(dane_medale3[[#This Row],[OL_letnie]]&gt;=1, dane_medale3[[#This Row],[OL_zimowe]]&gt;=1, SUM(dane_medale3[[#This Row],[Zloty]:[Brazowy]])&gt;=1, SUM(dane_medale3[[#This Row],[Zloty_1]:[Brazowy_3]])=0), 1, 0)</f>
        <v>1</v>
      </c>
      <c r="L126">
        <f>IF(dane_medale3[[#This Row],[czy watunki]], SUM(dane_medale3[[#This Row],[Zloty]:[Brazowy]]), 0)</f>
        <v>10</v>
      </c>
    </row>
    <row r="127" spans="1:12" x14ac:dyDescent="0.35">
      <c r="A127" s="1" t="s">
        <v>141</v>
      </c>
      <c r="B127" s="1" t="s">
        <v>11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>
        <f>IF(AND(dane_medale3[[#This Row],[OL_letnie]]&gt;=1, dane_medale3[[#This Row],[OL_zimowe]]&gt;=1, SUM(dane_medale3[[#This Row],[Zloty]:[Brazowy]])&gt;=1, SUM(dane_medale3[[#This Row],[Zloty_1]:[Brazowy_3]])=0), 1, 0)</f>
        <v>0</v>
      </c>
      <c r="L127">
        <f>IF(dane_medale3[[#This Row],[czy watunki]], SUM(dane_medale3[[#This Row],[Zloty]:[Brazowy]]), 0)</f>
        <v>0</v>
      </c>
    </row>
    <row r="128" spans="1:12" x14ac:dyDescent="0.35">
      <c r="A128" s="1" t="s">
        <v>142</v>
      </c>
      <c r="B128" s="1" t="s">
        <v>15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>
        <f>IF(AND(dane_medale3[[#This Row],[OL_letnie]]&gt;=1, dane_medale3[[#This Row],[OL_zimowe]]&gt;=1, SUM(dane_medale3[[#This Row],[Zloty]:[Brazowy]])&gt;=1, SUM(dane_medale3[[#This Row],[Zloty_1]:[Brazowy_3]])=0), 1, 0)</f>
        <v>1</v>
      </c>
      <c r="L128">
        <f>IF(dane_medale3[[#This Row],[czy watunki]], SUM(dane_medale3[[#This Row],[Zloty]:[Brazowy]]), 0)</f>
        <v>12</v>
      </c>
    </row>
    <row r="129" spans="1:12" x14ac:dyDescent="0.35">
      <c r="A129" s="1" t="s">
        <v>143</v>
      </c>
      <c r="B129" s="1" t="s">
        <v>22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>
        <f>IF(AND(dane_medale3[[#This Row],[OL_letnie]]&gt;=1, dane_medale3[[#This Row],[OL_zimowe]]&gt;=1, SUM(dane_medale3[[#This Row],[Zloty]:[Brazowy]])&gt;=1, SUM(dane_medale3[[#This Row],[Zloty_1]:[Brazowy_3]])=0), 1, 0)</f>
        <v>0</v>
      </c>
      <c r="L129">
        <f>IF(dane_medale3[[#This Row],[czy watunki]], SUM(dane_medale3[[#This Row],[Zloty]:[Brazowy]]), 0)</f>
        <v>0</v>
      </c>
    </row>
    <row r="130" spans="1:12" x14ac:dyDescent="0.35">
      <c r="A130" s="1" t="s">
        <v>144</v>
      </c>
      <c r="B130" s="1" t="s">
        <v>22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>
        <f>IF(AND(dane_medale3[[#This Row],[OL_letnie]]&gt;=1, dane_medale3[[#This Row],[OL_zimowe]]&gt;=1, SUM(dane_medale3[[#This Row],[Zloty]:[Brazowy]])&gt;=1, SUM(dane_medale3[[#This Row],[Zloty_1]:[Brazowy_3]])=0), 1, 0)</f>
        <v>0</v>
      </c>
      <c r="L130">
        <f>IF(dane_medale3[[#This Row],[czy watunki]], SUM(dane_medale3[[#This Row],[Zloty]:[Brazowy]]), 0)</f>
        <v>0</v>
      </c>
    </row>
    <row r="131" spans="1:12" x14ac:dyDescent="0.35">
      <c r="A131" s="1" t="s">
        <v>145</v>
      </c>
      <c r="B131" s="1" t="s">
        <v>11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>IF(AND(dane_medale3[[#This Row],[OL_letnie]]&gt;=1, dane_medale3[[#This Row],[OL_zimowe]]&gt;=1, SUM(dane_medale3[[#This Row],[Zloty]:[Brazowy]])&gt;=1, SUM(dane_medale3[[#This Row],[Zloty_1]:[Brazowy_3]])=0), 1, 0)</f>
        <v>0</v>
      </c>
      <c r="L131">
        <f>IF(dane_medale3[[#This Row],[czy watunki]], SUM(dane_medale3[[#This Row],[Zloty]:[Brazowy]]), 0)</f>
        <v>0</v>
      </c>
    </row>
    <row r="132" spans="1:12" x14ac:dyDescent="0.35">
      <c r="A132" s="1" t="s">
        <v>146</v>
      </c>
      <c r="B132" s="1" t="s">
        <v>22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>
        <f>IF(AND(dane_medale3[[#This Row],[OL_letnie]]&gt;=1, dane_medale3[[#This Row],[OL_zimowe]]&gt;=1, SUM(dane_medale3[[#This Row],[Zloty]:[Brazowy]])&gt;=1, SUM(dane_medale3[[#This Row],[Zloty_1]:[Brazowy_3]])=0), 1, 0)</f>
        <v>0</v>
      </c>
      <c r="L132">
        <f>IF(dane_medale3[[#This Row],[czy watunki]], SUM(dane_medale3[[#This Row],[Zloty]:[Brazowy]]), 0)</f>
        <v>0</v>
      </c>
    </row>
    <row r="133" spans="1:12" x14ac:dyDescent="0.35">
      <c r="A133" s="1" t="s">
        <v>147</v>
      </c>
      <c r="B133" s="1" t="s">
        <v>22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>
        <f>IF(AND(dane_medale3[[#This Row],[OL_letnie]]&gt;=1, dane_medale3[[#This Row],[OL_zimowe]]&gt;=1, SUM(dane_medale3[[#This Row],[Zloty]:[Brazowy]])&gt;=1, SUM(dane_medale3[[#This Row],[Zloty_1]:[Brazowy_3]])=0), 1, 0)</f>
        <v>0</v>
      </c>
      <c r="L133">
        <f>IF(dane_medale3[[#This Row],[czy watunki]], SUM(dane_medale3[[#This Row],[Zloty]:[Brazowy]]), 0)</f>
        <v>0</v>
      </c>
    </row>
    <row r="134" spans="1:12" x14ac:dyDescent="0.35">
      <c r="A134" s="1" t="s">
        <v>148</v>
      </c>
      <c r="B134" s="1" t="s">
        <v>13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>IF(AND(dane_medale3[[#This Row],[OL_letnie]]&gt;=1, dane_medale3[[#This Row],[OL_zimowe]]&gt;=1, SUM(dane_medale3[[#This Row],[Zloty]:[Brazowy]])&gt;=1, SUM(dane_medale3[[#This Row],[Zloty_1]:[Brazowy_3]])=0), 1, 0)</f>
        <v>0</v>
      </c>
      <c r="L134">
        <f>IF(dane_medale3[[#This Row],[czy watunki]], SUM(dane_medale3[[#This Row],[Zloty]:[Brazowy]]), 0)</f>
        <v>0</v>
      </c>
    </row>
    <row r="135" spans="1:12" x14ac:dyDescent="0.35">
      <c r="A135" s="1" t="s">
        <v>149</v>
      </c>
      <c r="B135" s="1" t="s">
        <v>25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>
        <f>IF(AND(dane_medale3[[#This Row],[OL_letnie]]&gt;=1, dane_medale3[[#This Row],[OL_zimowe]]&gt;=1, SUM(dane_medale3[[#This Row],[Zloty]:[Brazowy]])&gt;=1, SUM(dane_medale3[[#This Row],[Zloty_1]:[Brazowy_3]])=0), 1, 0)</f>
        <v>1</v>
      </c>
      <c r="L135">
        <f>IF(dane_medale3[[#This Row],[czy watunki]], SUM(dane_medale3[[#This Row],[Zloty]:[Brazowy]]), 0)</f>
        <v>1</v>
      </c>
    </row>
    <row r="136" spans="1:12" x14ac:dyDescent="0.35">
      <c r="A136" s="1" t="s">
        <v>150</v>
      </c>
      <c r="B136" s="1" t="s">
        <v>13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f>IF(AND(dane_medale3[[#This Row],[OL_letnie]]&gt;=1, dane_medale3[[#This Row],[OL_zimowe]]&gt;=1, SUM(dane_medale3[[#This Row],[Zloty]:[Brazowy]])&gt;=1, SUM(dane_medale3[[#This Row],[Zloty_1]:[Brazowy_3]])=0), 1, 0)</f>
        <v>0</v>
      </c>
      <c r="L136">
        <f>IF(dane_medale3[[#This Row],[czy watunki]], SUM(dane_medale3[[#This Row],[Zloty]:[Brazowy]]), 0)</f>
        <v>0</v>
      </c>
    </row>
    <row r="137" spans="1:12" x14ac:dyDescent="0.35">
      <c r="A137" s="1" t="s">
        <v>151</v>
      </c>
      <c r="B137" s="1" t="s">
        <v>13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>
        <f>IF(AND(dane_medale3[[#This Row],[OL_letnie]]&gt;=1, dane_medale3[[#This Row],[OL_zimowe]]&gt;=1, SUM(dane_medale3[[#This Row],[Zloty]:[Brazowy]])&gt;=1, SUM(dane_medale3[[#This Row],[Zloty_1]:[Brazowy_3]])=0), 1, 0)</f>
        <v>1</v>
      </c>
      <c r="L137">
        <f>IF(dane_medale3[[#This Row],[czy watunki]], SUM(dane_medale3[[#This Row],[Zloty]:[Brazowy]]), 0)</f>
        <v>8</v>
      </c>
    </row>
    <row r="138" spans="1:12" x14ac:dyDescent="0.35">
      <c r="A138" s="1" t="s">
        <v>152</v>
      </c>
      <c r="B138" s="1" t="s">
        <v>11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>IF(AND(dane_medale3[[#This Row],[OL_letnie]]&gt;=1, dane_medale3[[#This Row],[OL_zimowe]]&gt;=1, SUM(dane_medale3[[#This Row],[Zloty]:[Brazowy]])&gt;=1, SUM(dane_medale3[[#This Row],[Zloty_1]:[Brazowy_3]])=0), 1, 0)</f>
        <v>0</v>
      </c>
      <c r="L138">
        <f>IF(dane_medale3[[#This Row],[czy watunki]], SUM(dane_medale3[[#This Row],[Zloty]:[Brazowy]]), 0)</f>
        <v>0</v>
      </c>
    </row>
    <row r="139" spans="1:12" x14ac:dyDescent="0.35">
      <c r="A139" s="1" t="s">
        <v>153</v>
      </c>
      <c r="B139" s="1" t="s">
        <v>22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>
        <f>IF(AND(dane_medale3[[#This Row],[OL_letnie]]&gt;=1, dane_medale3[[#This Row],[OL_zimowe]]&gt;=1, SUM(dane_medale3[[#This Row],[Zloty]:[Brazowy]])&gt;=1, SUM(dane_medale3[[#This Row],[Zloty_1]:[Brazowy_3]])=0), 1, 0)</f>
        <v>0</v>
      </c>
      <c r="L139">
        <f>IF(dane_medale3[[#This Row],[czy watunki]], SUM(dane_medale3[[#This Row],[Zloty]:[Brazowy]]), 0)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471B-A344-4DBD-9F58-727E733B5008}">
  <dimension ref="A1:J139"/>
  <sheetViews>
    <sheetView zoomScale="55" zoomScaleNormal="55" workbookViewId="0"/>
  </sheetViews>
  <sheetFormatPr defaultRowHeight="14.5" x14ac:dyDescent="0.35"/>
  <cols>
    <col min="1" max="1" width="34.81640625" bestFit="1" customWidth="1"/>
    <col min="2" max="2" width="12.26953125" bestFit="1" customWidth="1"/>
    <col min="3" max="3" width="11" bestFit="1" customWidth="1"/>
    <col min="4" max="4" width="7.26953125" bestFit="1" customWidth="1"/>
    <col min="5" max="5" width="9.54296875" bestFit="1" customWidth="1"/>
    <col min="6" max="6" width="10.1796875" bestFit="1" customWidth="1"/>
    <col min="7" max="7" width="12.7265625" bestFit="1" customWidth="1"/>
    <col min="8" max="8" width="9.26953125" bestFit="1" customWidth="1"/>
    <col min="9" max="9" width="11.54296875" bestFit="1" customWidth="1"/>
    <col min="10" max="10" width="12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 t="s">
        <v>10</v>
      </c>
      <c r="B2" s="1" t="s">
        <v>11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</row>
    <row r="3" spans="1:10" x14ac:dyDescent="0.35">
      <c r="A3" s="1" t="s">
        <v>12</v>
      </c>
      <c r="B3" s="1" t="s">
        <v>13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</row>
    <row r="4" spans="1:10" x14ac:dyDescent="0.35">
      <c r="A4" s="1" t="s">
        <v>14</v>
      </c>
      <c r="B4" s="1" t="s">
        <v>15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</row>
    <row r="5" spans="1:10" x14ac:dyDescent="0.35">
      <c r="A5" s="1" t="s">
        <v>16</v>
      </c>
      <c r="B5" s="1" t="s">
        <v>11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17</v>
      </c>
      <c r="B6" s="1" t="s">
        <v>15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</row>
    <row r="7" spans="1:10" x14ac:dyDescent="0.35">
      <c r="A7" s="1" t="s">
        <v>18</v>
      </c>
      <c r="B7" s="1" t="s">
        <v>11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</row>
    <row r="8" spans="1:10" x14ac:dyDescent="0.35">
      <c r="A8" s="1" t="s">
        <v>19</v>
      </c>
      <c r="B8" s="1" t="s">
        <v>20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</row>
    <row r="9" spans="1:10" x14ac:dyDescent="0.35">
      <c r="A9" s="1" t="s">
        <v>21</v>
      </c>
      <c r="B9" s="1" t="s">
        <v>22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</row>
    <row r="10" spans="1:10" x14ac:dyDescent="0.35">
      <c r="A10" s="1" t="s">
        <v>23</v>
      </c>
      <c r="B10" s="1" t="s">
        <v>11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</row>
    <row r="11" spans="1:10" x14ac:dyDescent="0.35">
      <c r="A11" s="1" t="s">
        <v>24</v>
      </c>
      <c r="B11" s="1" t="s">
        <v>25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26</v>
      </c>
      <c r="B12" s="1" t="s">
        <v>11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 t="s">
        <v>27</v>
      </c>
      <c r="B13" s="1" t="s">
        <v>25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 t="s">
        <v>28</v>
      </c>
      <c r="B14" s="1" t="s">
        <v>22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</row>
    <row r="15" spans="1:10" x14ac:dyDescent="0.35">
      <c r="A15" s="1" t="s">
        <v>29</v>
      </c>
      <c r="B15" s="1" t="s">
        <v>25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</row>
    <row r="16" spans="1:10" x14ac:dyDescent="0.35">
      <c r="A16" s="1" t="s">
        <v>30</v>
      </c>
      <c r="B16" s="1" t="s">
        <v>22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</row>
    <row r="17" spans="1:10" x14ac:dyDescent="0.35">
      <c r="A17" s="1" t="s">
        <v>31</v>
      </c>
      <c r="B17" s="1" t="s">
        <v>11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32</v>
      </c>
      <c r="B18" s="1" t="s">
        <v>15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</row>
    <row r="19" spans="1:10" x14ac:dyDescent="0.35">
      <c r="A19" s="1" t="s">
        <v>33</v>
      </c>
      <c r="B19" s="1" t="s">
        <v>22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</row>
    <row r="20" spans="1:10" x14ac:dyDescent="0.35">
      <c r="A20" s="1" t="s">
        <v>34</v>
      </c>
      <c r="B20" s="1" t="s">
        <v>13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35</v>
      </c>
      <c r="B21" s="1" t="s">
        <v>15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</row>
    <row r="22" spans="1:10" x14ac:dyDescent="0.35">
      <c r="A22" s="1" t="s">
        <v>36</v>
      </c>
      <c r="B22" s="1" t="s">
        <v>11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</row>
    <row r="23" spans="1:10" x14ac:dyDescent="0.35">
      <c r="A23" s="1" t="s">
        <v>37</v>
      </c>
      <c r="B23" s="1" t="s">
        <v>22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</row>
    <row r="24" spans="1:10" x14ac:dyDescent="0.35">
      <c r="A24" s="1" t="s">
        <v>38</v>
      </c>
      <c r="B24" s="1" t="s">
        <v>22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</row>
    <row r="25" spans="1:10" x14ac:dyDescent="0.35">
      <c r="A25" s="1" t="s">
        <v>39</v>
      </c>
      <c r="B25" s="1" t="s">
        <v>22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</row>
    <row r="26" spans="1:10" x14ac:dyDescent="0.35">
      <c r="A26" s="1" t="s">
        <v>40</v>
      </c>
      <c r="B26" s="1" t="s">
        <v>22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</row>
    <row r="27" spans="1:10" x14ac:dyDescent="0.35">
      <c r="A27" s="1" t="s">
        <v>41</v>
      </c>
      <c r="B27" s="1" t="s">
        <v>22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</row>
    <row r="28" spans="1:10" x14ac:dyDescent="0.35">
      <c r="A28" s="1" t="s">
        <v>42</v>
      </c>
      <c r="B28" s="1" t="s">
        <v>22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</row>
    <row r="29" spans="1:10" x14ac:dyDescent="0.35">
      <c r="A29" s="1" t="s">
        <v>43</v>
      </c>
      <c r="B29" s="1" t="s">
        <v>25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44</v>
      </c>
      <c r="B30" s="1" t="s">
        <v>13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45</v>
      </c>
      <c r="B31" s="1" t="s">
        <v>13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</row>
    <row r="32" spans="1:10" x14ac:dyDescent="0.35">
      <c r="A32" s="1" t="s">
        <v>46</v>
      </c>
      <c r="B32" s="1" t="s">
        <v>15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47</v>
      </c>
      <c r="B33" s="1" t="s">
        <v>13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48</v>
      </c>
      <c r="B34" s="1" t="s">
        <v>22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</row>
    <row r="35" spans="1:10" x14ac:dyDescent="0.35">
      <c r="A35" s="1" t="s">
        <v>49</v>
      </c>
      <c r="B35" s="1" t="s">
        <v>13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</row>
    <row r="36" spans="1:10" x14ac:dyDescent="0.35">
      <c r="A36" s="1" t="s">
        <v>50</v>
      </c>
      <c r="B36" s="1" t="s">
        <v>11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</row>
    <row r="37" spans="1:10" x14ac:dyDescent="0.35">
      <c r="A37" s="1" t="s">
        <v>51</v>
      </c>
      <c r="B37" s="1" t="s">
        <v>22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</row>
    <row r="38" spans="1:10" x14ac:dyDescent="0.35">
      <c r="A38" s="1" t="s">
        <v>52</v>
      </c>
      <c r="B38" s="1" t="s">
        <v>22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</row>
    <row r="39" spans="1:10" x14ac:dyDescent="0.35">
      <c r="A39" s="1" t="s">
        <v>53</v>
      </c>
      <c r="B39" s="1" t="s">
        <v>13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5">
      <c r="A40" s="1" t="s">
        <v>54</v>
      </c>
      <c r="B40" s="1" t="s">
        <v>13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</row>
    <row r="41" spans="1:10" x14ac:dyDescent="0.35">
      <c r="A41" s="1" t="s">
        <v>55</v>
      </c>
      <c r="B41" s="1" t="s">
        <v>22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</row>
    <row r="42" spans="1:10" x14ac:dyDescent="0.35">
      <c r="A42" s="1" t="s">
        <v>56</v>
      </c>
      <c r="B42" s="1" t="s">
        <v>11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</row>
    <row r="43" spans="1:10" x14ac:dyDescent="0.35">
      <c r="A43" s="1" t="s">
        <v>57</v>
      </c>
      <c r="B43" s="1" t="s">
        <v>15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 s="1" t="s">
        <v>58</v>
      </c>
      <c r="B44" s="1" t="s">
        <v>25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 s="1" t="s">
        <v>59</v>
      </c>
      <c r="B45" s="1" t="s">
        <v>22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</row>
    <row r="46" spans="1:10" x14ac:dyDescent="0.35">
      <c r="A46" s="1" t="s">
        <v>60</v>
      </c>
      <c r="B46" s="1" t="s">
        <v>22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</row>
    <row r="47" spans="1:10" x14ac:dyDescent="0.35">
      <c r="A47" s="1" t="s">
        <v>61</v>
      </c>
      <c r="B47" s="1" t="s">
        <v>11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</row>
    <row r="48" spans="1:10" x14ac:dyDescent="0.35">
      <c r="A48" s="1" t="s">
        <v>62</v>
      </c>
      <c r="B48" s="1" t="s">
        <v>11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</row>
    <row r="49" spans="1:10" x14ac:dyDescent="0.35">
      <c r="A49" s="1" t="s">
        <v>63</v>
      </c>
      <c r="B49" s="1" t="s">
        <v>11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 s="1" t="s">
        <v>64</v>
      </c>
      <c r="B50" s="1" t="s">
        <v>11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35">
      <c r="A51" s="1" t="s">
        <v>65</v>
      </c>
      <c r="B51" s="1" t="s">
        <v>11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</row>
    <row r="52" spans="1:10" x14ac:dyDescent="0.35">
      <c r="A52" s="1" t="s">
        <v>66</v>
      </c>
      <c r="B52" s="1" t="s">
        <v>22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</row>
    <row r="53" spans="1:10" x14ac:dyDescent="0.35">
      <c r="A53" s="1" t="s">
        <v>67</v>
      </c>
      <c r="B53" s="1" t="s">
        <v>22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</row>
    <row r="54" spans="1:10" x14ac:dyDescent="0.35">
      <c r="A54" s="1" t="s">
        <v>68</v>
      </c>
      <c r="B54" s="1" t="s">
        <v>11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</row>
    <row r="55" spans="1:10" x14ac:dyDescent="0.35">
      <c r="A55" s="1" t="s">
        <v>69</v>
      </c>
      <c r="B55" s="1" t="s">
        <v>25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</row>
    <row r="56" spans="1:10" x14ac:dyDescent="0.35">
      <c r="A56" s="1" t="s">
        <v>70</v>
      </c>
      <c r="B56" s="1" t="s">
        <v>11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</row>
    <row r="57" spans="1:10" x14ac:dyDescent="0.35">
      <c r="A57" s="1" t="s">
        <v>71</v>
      </c>
      <c r="B57" s="1" t="s">
        <v>22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</row>
    <row r="58" spans="1:10" x14ac:dyDescent="0.35">
      <c r="A58" s="1" t="s">
        <v>72</v>
      </c>
      <c r="B58" s="1" t="s">
        <v>13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 x14ac:dyDescent="0.35">
      <c r="A59" s="1" t="s">
        <v>73</v>
      </c>
      <c r="B59" s="1" t="s">
        <v>25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</row>
    <row r="60" spans="1:10" x14ac:dyDescent="0.35">
      <c r="A60" s="1" t="s">
        <v>74</v>
      </c>
      <c r="B60" s="1" t="s">
        <v>11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</row>
    <row r="61" spans="1:10" x14ac:dyDescent="0.35">
      <c r="A61" s="1" t="s">
        <v>75</v>
      </c>
      <c r="B61" s="1" t="s">
        <v>11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</row>
    <row r="62" spans="1:10" x14ac:dyDescent="0.35">
      <c r="A62" s="1" t="s">
        <v>76</v>
      </c>
      <c r="B62" s="1" t="s">
        <v>13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</row>
    <row r="63" spans="1:10" x14ac:dyDescent="0.35">
      <c r="A63" s="1" t="s">
        <v>77</v>
      </c>
      <c r="B63" s="1" t="s">
        <v>11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</row>
    <row r="64" spans="1:10" x14ac:dyDescent="0.35">
      <c r="A64" s="1" t="s">
        <v>78</v>
      </c>
      <c r="B64" s="1" t="s">
        <v>15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</row>
    <row r="65" spans="1:10" x14ac:dyDescent="0.35">
      <c r="A65" s="1" t="s">
        <v>79</v>
      </c>
      <c r="B65" s="1" t="s">
        <v>11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</row>
    <row r="66" spans="1:10" x14ac:dyDescent="0.35">
      <c r="A66" s="1" t="s">
        <v>80</v>
      </c>
      <c r="B66" s="1" t="s">
        <v>11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</row>
    <row r="67" spans="1:10" x14ac:dyDescent="0.35">
      <c r="A67" s="1" t="s">
        <v>81</v>
      </c>
      <c r="B67" s="1" t="s">
        <v>25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</row>
    <row r="68" spans="1:10" x14ac:dyDescent="0.35">
      <c r="A68" s="1" t="s">
        <v>82</v>
      </c>
      <c r="B68" s="1" t="s">
        <v>25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</row>
    <row r="69" spans="1:10" x14ac:dyDescent="0.35">
      <c r="A69" s="1" t="s">
        <v>83</v>
      </c>
      <c r="B69" s="1" t="s">
        <v>11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</row>
    <row r="70" spans="1:10" x14ac:dyDescent="0.35">
      <c r="A70" s="1" t="s">
        <v>84</v>
      </c>
      <c r="B70" s="1" t="s">
        <v>11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</row>
    <row r="71" spans="1:10" x14ac:dyDescent="0.35">
      <c r="A71" s="1" t="s">
        <v>85</v>
      </c>
      <c r="B71" s="1" t="s">
        <v>22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</row>
    <row r="72" spans="1:10" x14ac:dyDescent="0.35">
      <c r="A72" s="1" t="s">
        <v>86</v>
      </c>
      <c r="B72" s="1" t="s">
        <v>22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</row>
    <row r="73" spans="1:10" x14ac:dyDescent="0.35">
      <c r="A73" s="1" t="s">
        <v>87</v>
      </c>
      <c r="B73" s="1" t="s">
        <v>22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</row>
    <row r="74" spans="1:10" x14ac:dyDescent="0.35">
      <c r="A74" s="1" t="s">
        <v>88</v>
      </c>
      <c r="B74" s="1" t="s">
        <v>22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</row>
    <row r="75" spans="1:10" x14ac:dyDescent="0.35">
      <c r="A75" s="1" t="s">
        <v>89</v>
      </c>
      <c r="B75" s="1" t="s">
        <v>22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</row>
    <row r="76" spans="1:10" x14ac:dyDescent="0.35">
      <c r="A76" s="1" t="s">
        <v>90</v>
      </c>
      <c r="B76" s="1" t="s">
        <v>11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 s="1" t="s">
        <v>91</v>
      </c>
      <c r="B77" s="1" t="s">
        <v>13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</row>
    <row r="78" spans="1:10" x14ac:dyDescent="0.35">
      <c r="A78" s="1" t="s">
        <v>92</v>
      </c>
      <c r="B78" s="1" t="s">
        <v>13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 s="1" t="s">
        <v>93</v>
      </c>
      <c r="B79" s="1" t="s">
        <v>25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</row>
    <row r="80" spans="1:10" x14ac:dyDescent="0.35">
      <c r="A80" s="1" t="s">
        <v>94</v>
      </c>
      <c r="B80" s="1" t="s">
        <v>22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</row>
    <row r="81" spans="1:10" x14ac:dyDescent="0.35">
      <c r="A81" s="1" t="s">
        <v>95</v>
      </c>
      <c r="B81" s="1" t="s">
        <v>11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</row>
    <row r="82" spans="1:10" x14ac:dyDescent="0.35">
      <c r="A82" s="1" t="s">
        <v>96</v>
      </c>
      <c r="B82" s="1" t="s">
        <v>13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 s="1" t="s">
        <v>97</v>
      </c>
      <c r="B83" s="1" t="s">
        <v>13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s="1" t="s">
        <v>98</v>
      </c>
      <c r="B84" s="1" t="s">
        <v>22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</row>
    <row r="85" spans="1:10" x14ac:dyDescent="0.35">
      <c r="A85" s="1" t="s">
        <v>99</v>
      </c>
      <c r="B85" s="1" t="s">
        <v>22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</row>
    <row r="86" spans="1:10" x14ac:dyDescent="0.35">
      <c r="A86" s="1" t="s">
        <v>100</v>
      </c>
      <c r="B86" s="1" t="s">
        <v>22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</row>
    <row r="87" spans="1:10" x14ac:dyDescent="0.35">
      <c r="A87" s="1" t="s">
        <v>101</v>
      </c>
      <c r="B87" s="1" t="s">
        <v>22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</row>
    <row r="88" spans="1:10" x14ac:dyDescent="0.35">
      <c r="A88" s="1" t="s">
        <v>102</v>
      </c>
      <c r="B88" s="1" t="s">
        <v>13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 x14ac:dyDescent="0.35">
      <c r="A89" s="1" t="s">
        <v>103</v>
      </c>
      <c r="B89" s="1" t="s">
        <v>13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</row>
    <row r="90" spans="1:10" x14ac:dyDescent="0.35">
      <c r="A90" s="1" t="s">
        <v>104</v>
      </c>
      <c r="B90" s="1" t="s">
        <v>22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</row>
    <row r="91" spans="1:10" x14ac:dyDescent="0.35">
      <c r="A91" s="1" t="s">
        <v>105</v>
      </c>
      <c r="B91" s="1" t="s">
        <v>20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</row>
    <row r="92" spans="1:10" x14ac:dyDescent="0.35">
      <c r="A92" s="1" t="s">
        <v>106</v>
      </c>
      <c r="B92" s="1" t="s">
        <v>11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</row>
    <row r="93" spans="1:10" x14ac:dyDescent="0.35">
      <c r="A93" s="1" t="s">
        <v>107</v>
      </c>
      <c r="B93" s="1" t="s">
        <v>15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 s="1" t="s">
        <v>108</v>
      </c>
      <c r="B94" s="1" t="s">
        <v>15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 x14ac:dyDescent="0.35">
      <c r="A95" s="1" t="s">
        <v>109</v>
      </c>
      <c r="B95" s="1" t="s">
        <v>15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</row>
    <row r="96" spans="1:10" x14ac:dyDescent="0.35">
      <c r="A96" s="1" t="s">
        <v>110</v>
      </c>
      <c r="B96" s="1" t="s">
        <v>22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</row>
    <row r="97" spans="1:10" x14ac:dyDescent="0.35">
      <c r="A97" s="1" t="s">
        <v>111</v>
      </c>
      <c r="B97" s="1" t="s">
        <v>25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</row>
    <row r="98" spans="1:10" x14ac:dyDescent="0.35">
      <c r="A98" s="1" t="s">
        <v>112</v>
      </c>
      <c r="B98" s="1" t="s">
        <v>22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</row>
    <row r="99" spans="1:10" x14ac:dyDescent="0.35">
      <c r="A99" s="1" t="s">
        <v>113</v>
      </c>
      <c r="B99" s="1" t="s">
        <v>13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</row>
    <row r="100" spans="1:10" x14ac:dyDescent="0.35">
      <c r="A100" s="1" t="s">
        <v>114</v>
      </c>
      <c r="B100" s="1" t="s">
        <v>22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</row>
    <row r="101" spans="1:10" x14ac:dyDescent="0.35">
      <c r="A101" s="1" t="s">
        <v>115</v>
      </c>
      <c r="B101" s="1" t="s">
        <v>22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</row>
    <row r="102" spans="1:10" x14ac:dyDescent="0.35">
      <c r="A102" s="1" t="s">
        <v>116</v>
      </c>
      <c r="B102" s="1" t="s">
        <v>22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</row>
    <row r="103" spans="1:10" x14ac:dyDescent="0.35">
      <c r="A103" s="1" t="s">
        <v>117</v>
      </c>
      <c r="B103" s="1" t="s">
        <v>13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</row>
    <row r="104" spans="1:10" x14ac:dyDescent="0.35">
      <c r="A104" s="1" t="s">
        <v>118</v>
      </c>
      <c r="B104" s="1" t="s">
        <v>22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</row>
    <row r="105" spans="1:10" x14ac:dyDescent="0.35">
      <c r="A105" s="1" t="s">
        <v>119</v>
      </c>
      <c r="B105" s="1" t="s">
        <v>22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 x14ac:dyDescent="0.35">
      <c r="A106" s="1" t="s">
        <v>120</v>
      </c>
      <c r="B106" s="1" t="s">
        <v>11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</row>
    <row r="107" spans="1:10" x14ac:dyDescent="0.35">
      <c r="A107" s="1" t="s">
        <v>121</v>
      </c>
      <c r="B107" s="1" t="s">
        <v>22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</row>
    <row r="108" spans="1:10" x14ac:dyDescent="0.35">
      <c r="A108" s="1" t="s">
        <v>122</v>
      </c>
      <c r="B108" s="1" t="s">
        <v>22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</row>
    <row r="109" spans="1:10" x14ac:dyDescent="0.35">
      <c r="A109" s="1" t="s">
        <v>123</v>
      </c>
      <c r="B109" s="1" t="s">
        <v>11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5">
      <c r="A110" s="1" t="s">
        <v>124</v>
      </c>
      <c r="B110" s="1" t="s">
        <v>25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</row>
    <row r="111" spans="1:10" x14ac:dyDescent="0.35">
      <c r="A111" s="1" t="s">
        <v>125</v>
      </c>
      <c r="B111" s="1" t="s">
        <v>13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35">
      <c r="A112" s="1" t="s">
        <v>126</v>
      </c>
      <c r="B112" s="1" t="s">
        <v>15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35">
      <c r="A113" s="1" t="s">
        <v>127</v>
      </c>
      <c r="B113" s="1" t="s">
        <v>11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35">
      <c r="A114" s="1" t="s">
        <v>128</v>
      </c>
      <c r="B114" s="1" t="s">
        <v>22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</row>
    <row r="115" spans="1:10" x14ac:dyDescent="0.35">
      <c r="A115" s="1" t="s">
        <v>129</v>
      </c>
      <c r="B115" s="1" t="s">
        <v>22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</row>
    <row r="116" spans="1:10" x14ac:dyDescent="0.35">
      <c r="A116" s="1" t="s">
        <v>130</v>
      </c>
      <c r="B116" s="1" t="s">
        <v>11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</row>
    <row r="117" spans="1:10" x14ac:dyDescent="0.35">
      <c r="A117" s="1" t="s">
        <v>131</v>
      </c>
      <c r="B117" s="1" t="s">
        <v>11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</row>
    <row r="118" spans="1:10" x14ac:dyDescent="0.35">
      <c r="A118" s="1" t="s">
        <v>132</v>
      </c>
      <c r="B118" s="1" t="s">
        <v>13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5">
      <c r="A119" s="1" t="s">
        <v>133</v>
      </c>
      <c r="B119" s="1" t="s">
        <v>13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 x14ac:dyDescent="0.35">
      <c r="A120" s="1" t="s">
        <v>134</v>
      </c>
      <c r="B120" s="1" t="s">
        <v>20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 x14ac:dyDescent="0.35">
      <c r="A121" s="1" t="s">
        <v>135</v>
      </c>
      <c r="B121" s="1" t="s">
        <v>25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</row>
    <row r="122" spans="1:10" x14ac:dyDescent="0.35">
      <c r="A122" s="1" t="s">
        <v>136</v>
      </c>
      <c r="B122" s="1" t="s">
        <v>13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</row>
    <row r="123" spans="1:10" x14ac:dyDescent="0.35">
      <c r="A123" s="1" t="s">
        <v>137</v>
      </c>
      <c r="B123" s="1" t="s">
        <v>11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</row>
    <row r="124" spans="1:10" x14ac:dyDescent="0.35">
      <c r="A124" s="1" t="s">
        <v>138</v>
      </c>
      <c r="B124" s="1" t="s">
        <v>13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</row>
    <row r="125" spans="1:10" x14ac:dyDescent="0.35">
      <c r="A125" s="1" t="s">
        <v>139</v>
      </c>
      <c r="B125" s="1" t="s">
        <v>22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</row>
    <row r="126" spans="1:10" x14ac:dyDescent="0.35">
      <c r="A126" s="1" t="s">
        <v>140</v>
      </c>
      <c r="B126" s="1" t="s">
        <v>15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</row>
    <row r="127" spans="1:10" x14ac:dyDescent="0.35">
      <c r="A127" s="1" t="s">
        <v>141</v>
      </c>
      <c r="B127" s="1" t="s">
        <v>11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</row>
    <row r="128" spans="1:10" x14ac:dyDescent="0.35">
      <c r="A128" s="1" t="s">
        <v>142</v>
      </c>
      <c r="B128" s="1" t="s">
        <v>15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</row>
    <row r="129" spans="1:10" x14ac:dyDescent="0.35">
      <c r="A129" s="1" t="s">
        <v>143</v>
      </c>
      <c r="B129" s="1" t="s">
        <v>22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</row>
    <row r="130" spans="1:10" x14ac:dyDescent="0.35">
      <c r="A130" s="1" t="s">
        <v>144</v>
      </c>
      <c r="B130" s="1" t="s">
        <v>22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</row>
    <row r="131" spans="1:10" x14ac:dyDescent="0.35">
      <c r="A131" s="1" t="s">
        <v>145</v>
      </c>
      <c r="B131" s="1" t="s">
        <v>11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5">
      <c r="A132" s="1" t="s">
        <v>146</v>
      </c>
      <c r="B132" s="1" t="s">
        <v>22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</row>
    <row r="133" spans="1:10" x14ac:dyDescent="0.35">
      <c r="A133" s="1" t="s">
        <v>147</v>
      </c>
      <c r="B133" s="1" t="s">
        <v>22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</row>
    <row r="134" spans="1:10" x14ac:dyDescent="0.35">
      <c r="A134" s="1" t="s">
        <v>148</v>
      </c>
      <c r="B134" s="1" t="s">
        <v>13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5">
      <c r="A135" s="1" t="s">
        <v>149</v>
      </c>
      <c r="B135" s="1" t="s">
        <v>25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</row>
    <row r="136" spans="1:10" x14ac:dyDescent="0.35">
      <c r="A136" s="1" t="s">
        <v>150</v>
      </c>
      <c r="B136" s="1" t="s">
        <v>13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35">
      <c r="A137" s="1" t="s">
        <v>151</v>
      </c>
      <c r="B137" s="1" t="s">
        <v>13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 x14ac:dyDescent="0.35">
      <c r="A138" s="1" t="s">
        <v>152</v>
      </c>
      <c r="B138" s="1" t="s">
        <v>11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5">
      <c r="A139" s="1" t="s">
        <v>153</v>
      </c>
      <c r="B139" s="1" t="s">
        <v>22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+ G x v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P h s b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b G 9 U v x U P X c k B A A D w E A A A E w A c A E Z v c m 1 1 b G F z L 1 N l Y 3 R p b 2 4 x L m 0 g o h g A K K A U A A A A A A A A A A A A A A A A A A A A A A A A A A A A 7 Z L P b t N A E M b P R M o 7 r L Y X R z I W S f 8 c Q D 6 A U w Q q a o s S L q 2 R t f E O Z d X d H W t 3 j W N H v f S V e k L i V u W 9 2 B J E g 5 p I X I n W B 9 u z n 2 a + n Z m f h d I J 1 G S y + g 5 f 9 X v 9 n v 3 K D H D C m Y Z C A W c S S E o k u H 6 P + G f 5 3 d z f 8 e U t + s P M f k v G W N Y K t I v e C g l J h t r 5 w E Y 0 e 5 l / s m B s L t k M e D 4 G e + 2 w y h V z t W m J w a 4 R r G N a s D w 7 O c 5 h X o J c v c l z g l K o S j D e 5 m u X S N z c 0 U F 8 O Q a v C g c m p c 9 o T D K U t d I 2 H b 6 I y b E u k Q t 9 l Q 5 H h z 7 8 W K O D i W s l p I + / y S l q + D y I V 9 3 s 0 V N 2 t b y 9 v 2 u u B U F S I W / a 5 Q / b o W 6 V j z q B S g D 1 r U 7 Z z O e e G 1 S + 0 D t g 3 L c W / Z l F T C 5 / S 6 + l n J R M M m N T Z + p 1 o w t f S f s h I 3 F t 9 V h y a p i 2 X 9 C o V S P T t g I b / d u 1 4 s W C n v t s 1 6 A f h K 8 K x M H c 3 c R k Q U / 8 I l r t V / F E O f t Q + G X q h 3 z y X r u j g + T B 8 5 d 0 I d G 1 T 4 8 n B m Z G b x D e G N Z h s 0 H w H p 1 Q 2 G z z K I Z b X Y r R V p 9 i / 2 / p Z t D v C b 1 5 v u s k 7 9 F 1 l q P R g A a g A 9 C 7 A / R + A D o A v U t A H w S g A 9 C 7 B P R h A D o A v U t A H w W g A 9 D / H 9 A / A V B L A Q I t A B Q A A g A I A P h s b 1 R O B e t A o g A A A P Y A A A A S A A A A A A A A A A A A A A A A A A A A A A B D b 2 5 m a W c v U G F j a 2 F n Z S 5 4 b W x Q S w E C L Q A U A A I A C A D 4 b G 9 U D 8 r p q 6 Q A A A D p A A A A E w A A A A A A A A A A A A A A A A D u A A A A W 0 N v b n R l b n R f V H l w Z X N d L n h t b F B L A Q I t A B Q A A g A I A P h s b 1 S / F Q 9 d y Q E A A P A Q A A A T A A A A A A A A A A A A A A A A A N 8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R N A A A A A A A A s k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2 1 l Z G F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b m V f b W V k Y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x M T o 1 M D o 0 O S 4 5 M T k 0 N z c w W i I g L z 4 8 R W 5 0 c n k g V H l w Z T 0 i R m l s b E N v b H V t b l R 5 c G V z I i B W Y W x 1 Z T 0 i c 0 J n W U R B d 0 1 E Q X d N R E F 3 P T 0 i I C 8 + P E V u d H J 5 I F R 5 c G U 9 I k Z p b G x D b 2 x 1 b W 5 O Y W 1 l c y I g V m F s d W U 9 I n N b J n F 1 b 3 Q 7 U G F u c 3 R 3 b y Z x d W 9 0 O y w m c X V v d D t L b 2 5 0 e W 5 l b n Q m c X V v d D s s J n F 1 b 3 Q 7 T 0 x f b G V 0 b m l l J n F 1 b 3 Q 7 L C Z x d W 9 0 O 1 p s b 3 R 5 J n F 1 b 3 Q 7 L C Z x d W 9 0 O 1 N y Z W J y b n k m c X V v d D s s J n F 1 b 3 Q 7 Q n J h e m 9 3 e S Z x d W 9 0 O y w m c X V v d D t P T F 9 6 a W 1 v d 2 U m c X V v d D s s J n F 1 b 3 Q 7 W m x v d H l f M S Z x d W 9 0 O y w m c X V v d D t T c m V i c m 5 5 X z I m c X V v d D s s J n F 1 b 3 Q 7 Q n J h e m 9 3 e V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V f b W V k Y W x l L 0 F 1 d G 9 S Z W 1 v d m V k Q 2 9 s d W 1 u c z E u e 1 B h b n N 0 d 2 8 s M H 0 m c X V v d D s s J n F 1 b 3 Q 7 U 2 V j d G l v b j E v Z G F u Z V 9 t Z W R h b G U v Q X V 0 b 1 J l b W 9 2 Z W R D b 2 x 1 b W 5 z M S 5 7 S 2 9 u d H l u Z W 5 0 L D F 9 J n F 1 b 3 Q 7 L C Z x d W 9 0 O 1 N l Y 3 R p b 2 4 x L 2 R h b m V f b W V k Y W x l L 0 F 1 d G 9 S Z W 1 v d m V k Q 2 9 s d W 1 u c z E u e 0 9 M X 2 x l d G 5 p Z S w y f S Z x d W 9 0 O y w m c X V v d D t T Z W N 0 a W 9 u M S 9 k Y W 5 l X 2 1 l Z G F s Z S 9 B d X R v U m V t b 3 Z l Z E N v b H V t b n M x L n t a b G 9 0 e S w z f S Z x d W 9 0 O y w m c X V v d D t T Z W N 0 a W 9 u M S 9 k Y W 5 l X 2 1 l Z G F s Z S 9 B d X R v U m V t b 3 Z l Z E N v b H V t b n M x L n t T c m V i c m 5 5 L D R 9 J n F 1 b 3 Q 7 L C Z x d W 9 0 O 1 N l Y 3 R p b 2 4 x L 2 R h b m V f b W V k Y W x l L 0 F 1 d G 9 S Z W 1 v d m V k Q 2 9 s d W 1 u c z E u e 0 J y Y X p v d 3 k s N X 0 m c X V v d D s s J n F 1 b 3 Q 7 U 2 V j d G l v b j E v Z G F u Z V 9 t Z W R h b G U v Q X V 0 b 1 J l b W 9 2 Z W R D b 2 x 1 b W 5 z M S 5 7 T 0 x f e m l t b 3 d l L D Z 9 J n F 1 b 3 Q 7 L C Z x d W 9 0 O 1 N l Y 3 R p b 2 4 x L 2 R h b m V f b W V k Y W x l L 0 F 1 d G 9 S Z W 1 v d m V k Q 2 9 s d W 1 u c z E u e 1 p s b 3 R 5 X z E s N 3 0 m c X V v d D s s J n F 1 b 3 Q 7 U 2 V j d G l v b j E v Z G F u Z V 9 t Z W R h b G U v Q X V 0 b 1 J l b W 9 2 Z W R D b 2 x 1 b W 5 z M S 5 7 U 3 J l Y n J u e V 8 y L D h 9 J n F 1 b 3 Q 7 L C Z x d W 9 0 O 1 N l Y 3 R p b 2 4 x L 2 R h b m V f b W V k Y W x l L 0 F 1 d G 9 S Z W 1 v d m V k Q 2 9 s d W 1 u c z E u e 0 J y Y X p v d 3 l f M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F u Z V 9 t Z W R h b G U v Q X V 0 b 1 J l b W 9 2 Z W R D b 2 x 1 b W 5 z M S 5 7 U G F u c 3 R 3 b y w w f S Z x d W 9 0 O y w m c X V v d D t T Z W N 0 a W 9 u M S 9 k Y W 5 l X 2 1 l Z G F s Z S 9 B d X R v U m V t b 3 Z l Z E N v b H V t b n M x L n t L b 2 5 0 e W 5 l b n Q s M X 0 m c X V v d D s s J n F 1 b 3 Q 7 U 2 V j d G l v b j E v Z G F u Z V 9 t Z W R h b G U v Q X V 0 b 1 J l b W 9 2 Z W R D b 2 x 1 b W 5 z M S 5 7 T 0 x f b G V 0 b m l l L D J 9 J n F 1 b 3 Q 7 L C Z x d W 9 0 O 1 N l Y 3 R p b 2 4 x L 2 R h b m V f b W V k Y W x l L 0 F 1 d G 9 S Z W 1 v d m V k Q 2 9 s d W 1 u c z E u e 1 p s b 3 R 5 L D N 9 J n F 1 b 3 Q 7 L C Z x d W 9 0 O 1 N l Y 3 R p b 2 4 x L 2 R h b m V f b W V k Y W x l L 0 F 1 d G 9 S Z W 1 v d m V k Q 2 9 s d W 1 u c z E u e 1 N y Z W J y b n k s N H 0 m c X V v d D s s J n F 1 b 3 Q 7 U 2 V j d G l v b j E v Z G F u Z V 9 t Z W R h b G U v Q X V 0 b 1 J l b W 9 2 Z W R D b 2 x 1 b W 5 z M S 5 7 Q n J h e m 9 3 e S w 1 f S Z x d W 9 0 O y w m c X V v d D t T Z W N 0 a W 9 u M S 9 k Y W 5 l X 2 1 l Z G F s Z S 9 B d X R v U m V t b 3 Z l Z E N v b H V t b n M x L n t P T F 9 6 a W 1 v d 2 U s N n 0 m c X V v d D s s J n F 1 b 3 Q 7 U 2 V j d G l v b j E v Z G F u Z V 9 t Z W R h b G U v Q X V 0 b 1 J l b W 9 2 Z W R D b 2 x 1 b W 5 z M S 5 7 W m x v d H l f M S w 3 f S Z x d W 9 0 O y w m c X V v d D t T Z W N 0 a W 9 u M S 9 k Y W 5 l X 2 1 l Z G F s Z S 9 B d X R v U m V t b 3 Z l Z E N v b H V t b n M x L n t T c m V i c m 5 5 X z I s O H 0 m c X V v d D s s J n F 1 b 3 Q 7 U 2 V j d G l v b j E v Z G F u Z V 9 t Z W R h b G U v Q X V 0 b 1 J l b W 9 2 Z W R D b 2 x 1 b W 5 z M S 5 7 Q n J h e m 9 3 e V 8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X 2 1 l Z G F s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2 1 l Z G F s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b W V k Y W x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b W V k Y W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u Z V 9 t Z W R h b G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x M T o 1 M D o 0 O S 4 5 M T k 0 N z c w W i I g L z 4 8 R W 5 0 c n k g V H l w Z T 0 i R m l s b E N v b H V t b l R 5 c G V z I i B W Y W x 1 Z T 0 i c 0 J n W U R B d 0 1 E Q X d N R E F 3 P T 0 i I C 8 + P E V u d H J 5 I F R 5 c G U 9 I k Z p b G x D b 2 x 1 b W 5 O Y W 1 l c y I g V m F s d W U 9 I n N b J n F 1 b 3 Q 7 U G F u c 3 R 3 b y Z x d W 9 0 O y w m c X V v d D t L b 2 5 0 e W 5 l b n Q m c X V v d D s s J n F 1 b 3 Q 7 T 0 x f b G V 0 b m l l J n F 1 b 3 Q 7 L C Z x d W 9 0 O 1 p s b 3 R 5 J n F 1 b 3 Q 7 L C Z x d W 9 0 O 1 N y Z W J y b n k m c X V v d D s s J n F 1 b 3 Q 7 Q n J h e m 9 3 e S Z x d W 9 0 O y w m c X V v d D t P T F 9 6 a W 1 v d 2 U m c X V v d D s s J n F 1 b 3 Q 7 W m x v d H l f M S Z x d W 9 0 O y w m c X V v d D t T c m V i c m 5 5 X z I m c X V v d D s s J n F 1 b 3 Q 7 Q n J h e m 9 3 e V 8 z J n F 1 b 3 Q 7 X S I g L z 4 8 R W 5 0 c n k g V H l w Z T 0 i R m l s b F N 0 Y X R 1 c y I g V m F s d W U 9 I n N D b 2 1 w b G V 0 Z S I g L z 4 8 R W 5 0 c n k g V H l w Z T 0 i R m l s b E N v d W 5 0 I i B W Y W x 1 Z T 0 i b D E z O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V f b W V k Y W x l L 0 F 1 d G 9 S Z W 1 v d m V k Q 2 9 s d W 1 u c z E u e 1 B h b n N 0 d 2 8 s M H 0 m c X V v d D s s J n F 1 b 3 Q 7 U 2 V j d G l v b j E v Z G F u Z V 9 t Z W R h b G U v Q X V 0 b 1 J l b W 9 2 Z W R D b 2 x 1 b W 5 z M S 5 7 S 2 9 u d H l u Z W 5 0 L D F 9 J n F 1 b 3 Q 7 L C Z x d W 9 0 O 1 N l Y 3 R p b 2 4 x L 2 R h b m V f b W V k Y W x l L 0 F 1 d G 9 S Z W 1 v d m V k Q 2 9 s d W 1 u c z E u e 0 9 M X 2 x l d G 5 p Z S w y f S Z x d W 9 0 O y w m c X V v d D t T Z W N 0 a W 9 u M S 9 k Y W 5 l X 2 1 l Z G F s Z S 9 B d X R v U m V t b 3 Z l Z E N v b H V t b n M x L n t a b G 9 0 e S w z f S Z x d W 9 0 O y w m c X V v d D t T Z W N 0 a W 9 u M S 9 k Y W 5 l X 2 1 l Z G F s Z S 9 B d X R v U m V t b 3 Z l Z E N v b H V t b n M x L n t T c m V i c m 5 5 L D R 9 J n F 1 b 3 Q 7 L C Z x d W 9 0 O 1 N l Y 3 R p b 2 4 x L 2 R h b m V f b W V k Y W x l L 0 F 1 d G 9 S Z W 1 v d m V k Q 2 9 s d W 1 u c z E u e 0 J y Y X p v d 3 k s N X 0 m c X V v d D s s J n F 1 b 3 Q 7 U 2 V j d G l v b j E v Z G F u Z V 9 t Z W R h b G U v Q X V 0 b 1 J l b W 9 2 Z W R D b 2 x 1 b W 5 z M S 5 7 T 0 x f e m l t b 3 d l L D Z 9 J n F 1 b 3 Q 7 L C Z x d W 9 0 O 1 N l Y 3 R p b 2 4 x L 2 R h b m V f b W V k Y W x l L 0 F 1 d G 9 S Z W 1 v d m V k Q 2 9 s d W 1 u c z E u e 1 p s b 3 R 5 X z E s N 3 0 m c X V v d D s s J n F 1 b 3 Q 7 U 2 V j d G l v b j E v Z G F u Z V 9 t Z W R h b G U v Q X V 0 b 1 J l b W 9 2 Z W R D b 2 x 1 b W 5 z M S 5 7 U 3 J l Y n J u e V 8 y L D h 9 J n F 1 b 3 Q 7 L C Z x d W 9 0 O 1 N l Y 3 R p b 2 4 x L 2 R h b m V f b W V k Y W x l L 0 F 1 d G 9 S Z W 1 v d m V k Q 2 9 s d W 1 u c z E u e 0 J y Y X p v d 3 l f M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F u Z V 9 t Z W R h b G U v Q X V 0 b 1 J l b W 9 2 Z W R D b 2 x 1 b W 5 z M S 5 7 U G F u c 3 R 3 b y w w f S Z x d W 9 0 O y w m c X V v d D t T Z W N 0 a W 9 u M S 9 k Y W 5 l X 2 1 l Z G F s Z S 9 B d X R v U m V t b 3 Z l Z E N v b H V t b n M x L n t L b 2 5 0 e W 5 l b n Q s M X 0 m c X V v d D s s J n F 1 b 3 Q 7 U 2 V j d G l v b j E v Z G F u Z V 9 t Z W R h b G U v Q X V 0 b 1 J l b W 9 2 Z W R D b 2 x 1 b W 5 z M S 5 7 T 0 x f b G V 0 b m l l L D J 9 J n F 1 b 3 Q 7 L C Z x d W 9 0 O 1 N l Y 3 R p b 2 4 x L 2 R h b m V f b W V k Y W x l L 0 F 1 d G 9 S Z W 1 v d m V k Q 2 9 s d W 1 u c z E u e 1 p s b 3 R 5 L D N 9 J n F 1 b 3 Q 7 L C Z x d W 9 0 O 1 N l Y 3 R p b 2 4 x L 2 R h b m V f b W V k Y W x l L 0 F 1 d G 9 S Z W 1 v d m V k Q 2 9 s d W 1 u c z E u e 1 N y Z W J y b n k s N H 0 m c X V v d D s s J n F 1 b 3 Q 7 U 2 V j d G l v b j E v Z G F u Z V 9 t Z W R h b G U v Q X V 0 b 1 J l b W 9 2 Z W R D b 2 x 1 b W 5 z M S 5 7 Q n J h e m 9 3 e S w 1 f S Z x d W 9 0 O y w m c X V v d D t T Z W N 0 a W 9 u M S 9 k Y W 5 l X 2 1 l Z G F s Z S 9 B d X R v U m V t b 3 Z l Z E N v b H V t b n M x L n t P T F 9 6 a W 1 v d 2 U s N n 0 m c X V v d D s s J n F 1 b 3 Q 7 U 2 V j d G l v b j E v Z G F u Z V 9 t Z W R h b G U v Q X V 0 b 1 J l b W 9 2 Z W R D b 2 x 1 b W 5 z M S 5 7 W m x v d H l f M S w 3 f S Z x d W 9 0 O y w m c X V v d D t T Z W N 0 a W 9 u M S 9 k Y W 5 l X 2 1 l Z G F s Z S 9 B d X R v U m V t b 3 Z l Z E N v b H V t b n M x L n t T c m V i c m 5 5 X z I s O H 0 m c X V v d D s s J n F 1 b 3 Q 7 U 2 V j d G l v b j E v Z G F u Z V 9 t Z W R h b G U v Q X V 0 b 1 J l b W 9 2 Z W R D b 2 x 1 b W 5 z M S 5 7 Q n J h e m 9 3 e V 8 z L D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u Z V 9 t Z W R h b G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t Z W R h b G U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2 1 l Z G F s Z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2 1 l Z G F s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b m V f b W V k Y W x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T E 6 N T A 6 N D k u O T E 5 N D c 3 M F o i I C 8 + P E V u d H J 5 I F R 5 c G U 9 I k Z p b G x D b 2 x 1 b W 5 U e X B l c y I g V m F s d W U 9 I n N C Z 1 l E Q X d N R E F 3 T U R B d z 0 9 I i A v P j x F b n R y e S B U e X B l P S J G a W x s Q 2 9 s d W 1 u T m F t Z X M i I F Z h b H V l P S J z W y Z x d W 9 0 O 1 B h b n N 0 d 2 8 m c X V v d D s s J n F 1 b 3 Q 7 S 2 9 u d H l u Z W 5 0 J n F 1 b 3 Q 7 L C Z x d W 9 0 O 0 9 M X 2 x l d G 5 p Z S Z x d W 9 0 O y w m c X V v d D t a b G 9 0 e S Z x d W 9 0 O y w m c X V v d D t T c m V i c m 5 5 J n F 1 b 3 Q 7 L C Z x d W 9 0 O 0 J y Y X p v d 3 k m c X V v d D s s J n F 1 b 3 Q 7 T 0 x f e m l t b 3 d l J n F 1 b 3 Q 7 L C Z x d W 9 0 O 1 p s b 3 R 5 X z E m c X V v d D s s J n F 1 b 3 Q 7 U 3 J l Y n J u e V 8 y J n F 1 b 3 Q 7 L C Z x d W 9 0 O 0 J y Y X p v d 3 l f M y Z x d W 9 0 O 1 0 i I C 8 + P E V u d H J 5 I F R 5 c G U 9 I k Z p b G x T d G F 0 d X M i I F Z h b H V l P S J z Q 2 9 t c G x l d G U i I C 8 + P E V u d H J 5 I F R 5 c G U 9 I k Z p b G x D b 3 V u d C I g V m F s d W U 9 I m w x M z g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X 2 1 l Z G F s Z S 9 B d X R v U m V t b 3 Z l Z E N v b H V t b n M x L n t Q Y W 5 z d H d v L D B 9 J n F 1 b 3 Q 7 L C Z x d W 9 0 O 1 N l Y 3 R p b 2 4 x L 2 R h b m V f b W V k Y W x l L 0 F 1 d G 9 S Z W 1 v d m V k Q 2 9 s d W 1 u c z E u e 0 t v b n R 5 b m V u d C w x f S Z x d W 9 0 O y w m c X V v d D t T Z W N 0 a W 9 u M S 9 k Y W 5 l X 2 1 l Z G F s Z S 9 B d X R v U m V t b 3 Z l Z E N v b H V t b n M x L n t P T F 9 s Z X R u a W U s M n 0 m c X V v d D s s J n F 1 b 3 Q 7 U 2 V j d G l v b j E v Z G F u Z V 9 t Z W R h b G U v Q X V 0 b 1 J l b W 9 2 Z W R D b 2 x 1 b W 5 z M S 5 7 W m x v d H k s M 3 0 m c X V v d D s s J n F 1 b 3 Q 7 U 2 V j d G l v b j E v Z G F u Z V 9 t Z W R h b G U v Q X V 0 b 1 J l b W 9 2 Z W R D b 2 x 1 b W 5 z M S 5 7 U 3 J l Y n J u e S w 0 f S Z x d W 9 0 O y w m c X V v d D t T Z W N 0 a W 9 u M S 9 k Y W 5 l X 2 1 l Z G F s Z S 9 B d X R v U m V t b 3 Z l Z E N v b H V t b n M x L n t C c m F 6 b 3 d 5 L D V 9 J n F 1 b 3 Q 7 L C Z x d W 9 0 O 1 N l Y 3 R p b 2 4 x L 2 R h b m V f b W V k Y W x l L 0 F 1 d G 9 S Z W 1 v d m V k Q 2 9 s d W 1 u c z E u e 0 9 M X 3 p p b W 9 3 Z S w 2 f S Z x d W 9 0 O y w m c X V v d D t T Z W N 0 a W 9 u M S 9 k Y W 5 l X 2 1 l Z G F s Z S 9 B d X R v U m V t b 3 Z l Z E N v b H V t b n M x L n t a b G 9 0 e V 8 x L D d 9 J n F 1 b 3 Q 7 L C Z x d W 9 0 O 1 N l Y 3 R p b 2 4 x L 2 R h b m V f b W V k Y W x l L 0 F 1 d G 9 S Z W 1 v d m V k Q 2 9 s d W 1 u c z E u e 1 N y Z W J y b n l f M i w 4 f S Z x d W 9 0 O y w m c X V v d D t T Z W N 0 a W 9 u M S 9 k Y W 5 l X 2 1 l Z G F s Z S 9 B d X R v U m V t b 3 Z l Z E N v b H V t b n M x L n t C c m F 6 b 3 d 5 X z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R h b m V f b W V k Y W x l L 0 F 1 d G 9 S Z W 1 v d m V k Q 2 9 s d W 1 u c z E u e 1 B h b n N 0 d 2 8 s M H 0 m c X V v d D s s J n F 1 b 3 Q 7 U 2 V j d G l v b j E v Z G F u Z V 9 t Z W R h b G U v Q X V 0 b 1 J l b W 9 2 Z W R D b 2 x 1 b W 5 z M S 5 7 S 2 9 u d H l u Z W 5 0 L D F 9 J n F 1 b 3 Q 7 L C Z x d W 9 0 O 1 N l Y 3 R p b 2 4 x L 2 R h b m V f b W V k Y W x l L 0 F 1 d G 9 S Z W 1 v d m V k Q 2 9 s d W 1 u c z E u e 0 9 M X 2 x l d G 5 p Z S w y f S Z x d W 9 0 O y w m c X V v d D t T Z W N 0 a W 9 u M S 9 k Y W 5 l X 2 1 l Z G F s Z S 9 B d X R v U m V t b 3 Z l Z E N v b H V t b n M x L n t a b G 9 0 e S w z f S Z x d W 9 0 O y w m c X V v d D t T Z W N 0 a W 9 u M S 9 k Y W 5 l X 2 1 l Z G F s Z S 9 B d X R v U m V t b 3 Z l Z E N v b H V t b n M x L n t T c m V i c m 5 5 L D R 9 J n F 1 b 3 Q 7 L C Z x d W 9 0 O 1 N l Y 3 R p b 2 4 x L 2 R h b m V f b W V k Y W x l L 0 F 1 d G 9 S Z W 1 v d m V k Q 2 9 s d W 1 u c z E u e 0 J y Y X p v d 3 k s N X 0 m c X V v d D s s J n F 1 b 3 Q 7 U 2 V j d G l v b j E v Z G F u Z V 9 t Z W R h b G U v Q X V 0 b 1 J l b W 9 2 Z W R D b 2 x 1 b W 5 z M S 5 7 T 0 x f e m l t b 3 d l L D Z 9 J n F 1 b 3 Q 7 L C Z x d W 9 0 O 1 N l Y 3 R p b 2 4 x L 2 R h b m V f b W V k Y W x l L 0 F 1 d G 9 S Z W 1 v d m V k Q 2 9 s d W 1 u c z E u e 1 p s b 3 R 5 X z E s N 3 0 m c X V v d D s s J n F 1 b 3 Q 7 U 2 V j d G l v b j E v Z G F u Z V 9 t Z W R h b G U v Q X V 0 b 1 J l b W 9 2 Z W R D b 2 x 1 b W 5 z M S 5 7 U 3 J l Y n J u e V 8 y L D h 9 J n F 1 b 3 Q 7 L C Z x d W 9 0 O 1 N l Y 3 R p b 2 4 x L 2 R h b m V f b W V k Y W x l L 0 F 1 d G 9 S Z W 1 v d m V k Q 2 9 s d W 1 u c z E u e 0 J y Y X p v d 3 l f M y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b m V f b W V k Y W x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b W V k Y W x l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t Z W R h b G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t Z W R h b G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W 5 l X 2 1 l Z G F s Z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1 V D E x O j U w O j Q 5 L j k x O T Q 3 N z B a I i A v P j x F b n R y e S B U e X B l P S J G a W x s Q 2 9 s d W 1 u V H l w Z X M i I F Z h b H V l P S J z Q m d Z R E F 3 T U R B d 0 1 E Q X c 9 P S I g L z 4 8 R W 5 0 c n k g V H l w Z T 0 i R m l s b E N v b H V t b k 5 h b W V z I i B W Y W x 1 Z T 0 i c 1 s m c X V v d D t Q Y W 5 z d H d v J n F 1 b 3 Q 7 L C Z x d W 9 0 O 0 t v b n R 5 b m V u d C Z x d W 9 0 O y w m c X V v d D t P T F 9 s Z X R u a W U m c X V v d D s s J n F 1 b 3 Q 7 W m x v d H k m c X V v d D s s J n F 1 b 3 Q 7 U 3 J l Y n J u e S Z x d W 9 0 O y w m c X V v d D t C c m F 6 b 3 d 5 J n F 1 b 3 Q 7 L C Z x d W 9 0 O 0 9 M X 3 p p b W 9 3 Z S Z x d W 9 0 O y w m c X V v d D t a b G 9 0 e V 8 x J n F 1 b 3 Q 7 L C Z x d W 9 0 O 1 N y Z W J y b n l f M i Z x d W 9 0 O y w m c X V v d D t C c m F 6 b 3 d 5 X z M m c X V v d D t d I i A v P j x F b n R y e S B U e X B l P S J G a W x s U 3 R h d H V z I i B W Y W x 1 Z T 0 i c 0 N v b X B s Z X R l I i A v P j x F b n R y e S B U e X B l P S J G a W x s Q 2 9 1 b n Q i I F Z h b H V l P S J s M T M 4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u Z V 9 t Z W R h b G U v Q X V 0 b 1 J l b W 9 2 Z W R D b 2 x 1 b W 5 z M S 5 7 U G F u c 3 R 3 b y w w f S Z x d W 9 0 O y w m c X V v d D t T Z W N 0 a W 9 u M S 9 k Y W 5 l X 2 1 l Z G F s Z S 9 B d X R v U m V t b 3 Z l Z E N v b H V t b n M x L n t L b 2 5 0 e W 5 l b n Q s M X 0 m c X V v d D s s J n F 1 b 3 Q 7 U 2 V j d G l v b j E v Z G F u Z V 9 t Z W R h b G U v Q X V 0 b 1 J l b W 9 2 Z W R D b 2 x 1 b W 5 z M S 5 7 T 0 x f b G V 0 b m l l L D J 9 J n F 1 b 3 Q 7 L C Z x d W 9 0 O 1 N l Y 3 R p b 2 4 x L 2 R h b m V f b W V k Y W x l L 0 F 1 d G 9 S Z W 1 v d m V k Q 2 9 s d W 1 u c z E u e 1 p s b 3 R 5 L D N 9 J n F 1 b 3 Q 7 L C Z x d W 9 0 O 1 N l Y 3 R p b 2 4 x L 2 R h b m V f b W V k Y W x l L 0 F 1 d G 9 S Z W 1 v d m V k Q 2 9 s d W 1 u c z E u e 1 N y Z W J y b n k s N H 0 m c X V v d D s s J n F 1 b 3 Q 7 U 2 V j d G l v b j E v Z G F u Z V 9 t Z W R h b G U v Q X V 0 b 1 J l b W 9 2 Z W R D b 2 x 1 b W 5 z M S 5 7 Q n J h e m 9 3 e S w 1 f S Z x d W 9 0 O y w m c X V v d D t T Z W N 0 a W 9 u M S 9 k Y W 5 l X 2 1 l Z G F s Z S 9 B d X R v U m V t b 3 Z l Z E N v b H V t b n M x L n t P T F 9 6 a W 1 v d 2 U s N n 0 m c X V v d D s s J n F 1 b 3 Q 7 U 2 V j d G l v b j E v Z G F u Z V 9 t Z W R h b G U v Q X V 0 b 1 J l b W 9 2 Z W R D b 2 x 1 b W 5 z M S 5 7 W m x v d H l f M S w 3 f S Z x d W 9 0 O y w m c X V v d D t T Z W N 0 a W 9 u M S 9 k Y W 5 l X 2 1 l Z G F s Z S 9 B d X R v U m V t b 3 Z l Z E N v b H V t b n M x L n t T c m V i c m 5 5 X z I s O H 0 m c X V v d D s s J n F 1 b 3 Q 7 U 2 V j d G l v b j E v Z G F u Z V 9 t Z W R h b G U v Q X V 0 b 1 J l b W 9 2 Z W R D b 2 x 1 b W 5 z M S 5 7 Q n J h e m 9 3 e V 8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Y W 5 l X 2 1 l Z G F s Z S 9 B d X R v U m V t b 3 Z l Z E N v b H V t b n M x L n t Q Y W 5 z d H d v L D B 9 J n F 1 b 3 Q 7 L C Z x d W 9 0 O 1 N l Y 3 R p b 2 4 x L 2 R h b m V f b W V k Y W x l L 0 F 1 d G 9 S Z W 1 v d m V k Q 2 9 s d W 1 u c z E u e 0 t v b n R 5 b m V u d C w x f S Z x d W 9 0 O y w m c X V v d D t T Z W N 0 a W 9 u M S 9 k Y W 5 l X 2 1 l Z G F s Z S 9 B d X R v U m V t b 3 Z l Z E N v b H V t b n M x L n t P T F 9 s Z X R u a W U s M n 0 m c X V v d D s s J n F 1 b 3 Q 7 U 2 V j d G l v b j E v Z G F u Z V 9 t Z W R h b G U v Q X V 0 b 1 J l b W 9 2 Z W R D b 2 x 1 b W 5 z M S 5 7 W m x v d H k s M 3 0 m c X V v d D s s J n F 1 b 3 Q 7 U 2 V j d G l v b j E v Z G F u Z V 9 t Z W R h b G U v Q X V 0 b 1 J l b W 9 2 Z W R D b 2 x 1 b W 5 z M S 5 7 U 3 J l Y n J u e S w 0 f S Z x d W 9 0 O y w m c X V v d D t T Z W N 0 a W 9 u M S 9 k Y W 5 l X 2 1 l Z G F s Z S 9 B d X R v U m V t b 3 Z l Z E N v b H V t b n M x L n t C c m F 6 b 3 d 5 L D V 9 J n F 1 b 3 Q 7 L C Z x d W 9 0 O 1 N l Y 3 R p b 2 4 x L 2 R h b m V f b W V k Y W x l L 0 F 1 d G 9 S Z W 1 v d m V k Q 2 9 s d W 1 u c z E u e 0 9 M X 3 p p b W 9 3 Z S w 2 f S Z x d W 9 0 O y w m c X V v d D t T Z W N 0 a W 9 u M S 9 k Y W 5 l X 2 1 l Z G F s Z S 9 B d X R v U m V t b 3 Z l Z E N v b H V t b n M x L n t a b G 9 0 e V 8 x L D d 9 J n F 1 b 3 Q 7 L C Z x d W 9 0 O 1 N l Y 3 R p b 2 4 x L 2 R h b m V f b W V k Y W x l L 0 F 1 d G 9 S Z W 1 v d m V k Q 2 9 s d W 1 u c z E u e 1 N y Z W J y b n l f M i w 4 f S Z x d W 9 0 O y w m c X V v d D t T Z W N 0 a W 9 u M S 9 k Y W 5 l X 2 1 l Z G F s Z S 9 B d X R v U m V t b 3 Z l Z E N v b H V t b n M x L n t C c m F 6 b 3 d 5 X z M s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5 l X 2 1 l Z G F s Z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2 1 l Z G F s Z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b W V k Y W x l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b W V k Y W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u Z V 9 t Z W R h b G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x M T o 1 M D o 0 O S 4 5 M T k 0 N z c w W i I g L z 4 8 R W 5 0 c n k g V H l w Z T 0 i R m l s b E N v b H V t b l R 5 c G V z I i B W Y W x 1 Z T 0 i c 0 J n W U R B d 0 1 E Q X d N R E F 3 P T 0 i I C 8 + P E V u d H J 5 I F R 5 c G U 9 I k Z p b G x D b 2 x 1 b W 5 O Y W 1 l c y I g V m F s d W U 9 I n N b J n F 1 b 3 Q 7 U G F u c 3 R 3 b y Z x d W 9 0 O y w m c X V v d D t L b 2 5 0 e W 5 l b n Q m c X V v d D s s J n F 1 b 3 Q 7 T 0 x f b G V 0 b m l l J n F 1 b 3 Q 7 L C Z x d W 9 0 O 1 p s b 3 R 5 J n F 1 b 3 Q 7 L C Z x d W 9 0 O 1 N y Z W J y b n k m c X V v d D s s J n F 1 b 3 Q 7 Q n J h e m 9 3 e S Z x d W 9 0 O y w m c X V v d D t P T F 9 6 a W 1 v d 2 U m c X V v d D s s J n F 1 b 3 Q 7 W m x v d H l f M S Z x d W 9 0 O y w m c X V v d D t T c m V i c m 5 5 X z I m c X V v d D s s J n F 1 b 3 Q 7 Q n J h e m 9 3 e V 8 z J n F 1 b 3 Q 7 X S I g L z 4 8 R W 5 0 c n k g V H l w Z T 0 i R m l s b F N 0 Y X R 1 c y I g V m F s d W U 9 I n N D b 2 1 w b G V 0 Z S I g L z 4 8 R W 5 0 c n k g V H l w Z T 0 i R m l s b E N v d W 5 0 I i B W Y W x 1 Z T 0 i b D E z O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V f b W V k Y W x l L 0 F 1 d G 9 S Z W 1 v d m V k Q 2 9 s d W 1 u c z E u e 1 B h b n N 0 d 2 8 s M H 0 m c X V v d D s s J n F 1 b 3 Q 7 U 2 V j d G l v b j E v Z G F u Z V 9 t Z W R h b G U v Q X V 0 b 1 J l b W 9 2 Z W R D b 2 x 1 b W 5 z M S 5 7 S 2 9 u d H l u Z W 5 0 L D F 9 J n F 1 b 3 Q 7 L C Z x d W 9 0 O 1 N l Y 3 R p b 2 4 x L 2 R h b m V f b W V k Y W x l L 0 F 1 d G 9 S Z W 1 v d m V k Q 2 9 s d W 1 u c z E u e 0 9 M X 2 x l d G 5 p Z S w y f S Z x d W 9 0 O y w m c X V v d D t T Z W N 0 a W 9 u M S 9 k Y W 5 l X 2 1 l Z G F s Z S 9 B d X R v U m V t b 3 Z l Z E N v b H V t b n M x L n t a b G 9 0 e S w z f S Z x d W 9 0 O y w m c X V v d D t T Z W N 0 a W 9 u M S 9 k Y W 5 l X 2 1 l Z G F s Z S 9 B d X R v U m V t b 3 Z l Z E N v b H V t b n M x L n t T c m V i c m 5 5 L D R 9 J n F 1 b 3 Q 7 L C Z x d W 9 0 O 1 N l Y 3 R p b 2 4 x L 2 R h b m V f b W V k Y W x l L 0 F 1 d G 9 S Z W 1 v d m V k Q 2 9 s d W 1 u c z E u e 0 J y Y X p v d 3 k s N X 0 m c X V v d D s s J n F 1 b 3 Q 7 U 2 V j d G l v b j E v Z G F u Z V 9 t Z W R h b G U v Q X V 0 b 1 J l b W 9 2 Z W R D b 2 x 1 b W 5 z M S 5 7 T 0 x f e m l t b 3 d l L D Z 9 J n F 1 b 3 Q 7 L C Z x d W 9 0 O 1 N l Y 3 R p b 2 4 x L 2 R h b m V f b W V k Y W x l L 0 F 1 d G 9 S Z W 1 v d m V k Q 2 9 s d W 1 u c z E u e 1 p s b 3 R 5 X z E s N 3 0 m c X V v d D s s J n F 1 b 3 Q 7 U 2 V j d G l v b j E v Z G F u Z V 9 t Z W R h b G U v Q X V 0 b 1 J l b W 9 2 Z W R D b 2 x 1 b W 5 z M S 5 7 U 3 J l Y n J u e V 8 y L D h 9 J n F 1 b 3 Q 7 L C Z x d W 9 0 O 1 N l Y 3 R p b 2 4 x L 2 R h b m V f b W V k Y W x l L 0 F 1 d G 9 S Z W 1 v d m V k Q 2 9 s d W 1 u c z E u e 0 J y Y X p v d 3 l f M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F u Z V 9 t Z W R h b G U v Q X V 0 b 1 J l b W 9 2 Z W R D b 2 x 1 b W 5 z M S 5 7 U G F u c 3 R 3 b y w w f S Z x d W 9 0 O y w m c X V v d D t T Z W N 0 a W 9 u M S 9 k Y W 5 l X 2 1 l Z G F s Z S 9 B d X R v U m V t b 3 Z l Z E N v b H V t b n M x L n t L b 2 5 0 e W 5 l b n Q s M X 0 m c X V v d D s s J n F 1 b 3 Q 7 U 2 V j d G l v b j E v Z G F u Z V 9 t Z W R h b G U v Q X V 0 b 1 J l b W 9 2 Z W R D b 2 x 1 b W 5 z M S 5 7 T 0 x f b G V 0 b m l l L D J 9 J n F 1 b 3 Q 7 L C Z x d W 9 0 O 1 N l Y 3 R p b 2 4 x L 2 R h b m V f b W V k Y W x l L 0 F 1 d G 9 S Z W 1 v d m V k Q 2 9 s d W 1 u c z E u e 1 p s b 3 R 5 L D N 9 J n F 1 b 3 Q 7 L C Z x d W 9 0 O 1 N l Y 3 R p b 2 4 x L 2 R h b m V f b W V k Y W x l L 0 F 1 d G 9 S Z W 1 v d m V k Q 2 9 s d W 1 u c z E u e 1 N y Z W J y b n k s N H 0 m c X V v d D s s J n F 1 b 3 Q 7 U 2 V j d G l v b j E v Z G F u Z V 9 t Z W R h b G U v Q X V 0 b 1 J l b W 9 2 Z W R D b 2 x 1 b W 5 z M S 5 7 Q n J h e m 9 3 e S w 1 f S Z x d W 9 0 O y w m c X V v d D t T Z W N 0 a W 9 u M S 9 k Y W 5 l X 2 1 l Z G F s Z S 9 B d X R v U m V t b 3 Z l Z E N v b H V t b n M x L n t P T F 9 6 a W 1 v d 2 U s N n 0 m c X V v d D s s J n F 1 b 3 Q 7 U 2 V j d G l v b j E v Z G F u Z V 9 t Z W R h b G U v Q X V 0 b 1 J l b W 9 2 Z W R D b 2 x 1 b W 5 z M S 5 7 W m x v d H l f M S w 3 f S Z x d W 9 0 O y w m c X V v d D t T Z W N 0 a W 9 u M S 9 k Y W 5 l X 2 1 l Z G F s Z S 9 B d X R v U m V t b 3 Z l Z E N v b H V t b n M x L n t T c m V i c m 5 5 X z I s O H 0 m c X V v d D s s J n F 1 b 3 Q 7 U 2 V j d G l v b j E v Z G F u Z V 9 t Z W R h b G U v Q X V 0 b 1 J l b W 9 2 Z W R D b 2 x 1 b W 5 z M S 5 7 Q n J h e m 9 3 e V 8 z L D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u Z V 9 t Z W R h b G U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t Z W R h b G U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2 1 l Z G F s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2 1 l Z G F s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b m V f b W V k Y W x l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T E 6 N T A 6 N D k u O T E 5 N D c 3 M F o i I C 8 + P E V u d H J 5 I F R 5 c G U 9 I k Z p b G x D b 2 x 1 b W 5 U e X B l c y I g V m F s d W U 9 I n N C Z 1 l E Q X d N R E F 3 T U R B d z 0 9 I i A v P j x F b n R y e S B U e X B l P S J G a W x s Q 2 9 s d W 1 u T m F t Z X M i I F Z h b H V l P S J z W y Z x d W 9 0 O 1 B h b n N 0 d 2 8 m c X V v d D s s J n F 1 b 3 Q 7 S 2 9 u d H l u Z W 5 0 J n F 1 b 3 Q 7 L C Z x d W 9 0 O 0 9 M X 2 x l d G 5 p Z S Z x d W 9 0 O y w m c X V v d D t a b G 9 0 e S Z x d W 9 0 O y w m c X V v d D t T c m V i c m 5 5 J n F 1 b 3 Q 7 L C Z x d W 9 0 O 0 J y Y X p v d 3 k m c X V v d D s s J n F 1 b 3 Q 7 T 0 x f e m l t b 3 d l J n F 1 b 3 Q 7 L C Z x d W 9 0 O 1 p s b 3 R 5 X z E m c X V v d D s s J n F 1 b 3 Q 7 U 3 J l Y n J u e V 8 y J n F 1 b 3 Q 7 L C Z x d W 9 0 O 0 J y Y X p v d 3 l f M y Z x d W 9 0 O 1 0 i I C 8 + P E V u d H J 5 I F R 5 c G U 9 I k Z p b G x T d G F 0 d X M i I F Z h b H V l P S J z Q 2 9 t c G x l d G U i I C 8 + P E V u d H J 5 I F R 5 c G U 9 I k Z p b G x D b 3 V u d C I g V m F s d W U 9 I m w x M z g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X 2 1 l Z G F s Z S 9 B d X R v U m V t b 3 Z l Z E N v b H V t b n M x L n t Q Y W 5 z d H d v L D B 9 J n F 1 b 3 Q 7 L C Z x d W 9 0 O 1 N l Y 3 R p b 2 4 x L 2 R h b m V f b W V k Y W x l L 0 F 1 d G 9 S Z W 1 v d m V k Q 2 9 s d W 1 u c z E u e 0 t v b n R 5 b m V u d C w x f S Z x d W 9 0 O y w m c X V v d D t T Z W N 0 a W 9 u M S 9 k Y W 5 l X 2 1 l Z G F s Z S 9 B d X R v U m V t b 3 Z l Z E N v b H V t b n M x L n t P T F 9 s Z X R u a W U s M n 0 m c X V v d D s s J n F 1 b 3 Q 7 U 2 V j d G l v b j E v Z G F u Z V 9 t Z W R h b G U v Q X V 0 b 1 J l b W 9 2 Z W R D b 2 x 1 b W 5 z M S 5 7 W m x v d H k s M 3 0 m c X V v d D s s J n F 1 b 3 Q 7 U 2 V j d G l v b j E v Z G F u Z V 9 t Z W R h b G U v Q X V 0 b 1 J l b W 9 2 Z W R D b 2 x 1 b W 5 z M S 5 7 U 3 J l Y n J u e S w 0 f S Z x d W 9 0 O y w m c X V v d D t T Z W N 0 a W 9 u M S 9 k Y W 5 l X 2 1 l Z G F s Z S 9 B d X R v U m V t b 3 Z l Z E N v b H V t b n M x L n t C c m F 6 b 3 d 5 L D V 9 J n F 1 b 3 Q 7 L C Z x d W 9 0 O 1 N l Y 3 R p b 2 4 x L 2 R h b m V f b W V k Y W x l L 0 F 1 d G 9 S Z W 1 v d m V k Q 2 9 s d W 1 u c z E u e 0 9 M X 3 p p b W 9 3 Z S w 2 f S Z x d W 9 0 O y w m c X V v d D t T Z W N 0 a W 9 u M S 9 k Y W 5 l X 2 1 l Z G F s Z S 9 B d X R v U m V t b 3 Z l Z E N v b H V t b n M x L n t a b G 9 0 e V 8 x L D d 9 J n F 1 b 3 Q 7 L C Z x d W 9 0 O 1 N l Y 3 R p b 2 4 x L 2 R h b m V f b W V k Y W x l L 0 F 1 d G 9 S Z W 1 v d m V k Q 2 9 s d W 1 u c z E u e 1 N y Z W J y b n l f M i w 4 f S Z x d W 9 0 O y w m c X V v d D t T Z W N 0 a W 9 u M S 9 k Y W 5 l X 2 1 l Z G F s Z S 9 B d X R v U m V t b 3 Z l Z E N v b H V t b n M x L n t C c m F 6 b 3 d 5 X z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R h b m V f b W V k Y W x l L 0 F 1 d G 9 S Z W 1 v d m V k Q 2 9 s d W 1 u c z E u e 1 B h b n N 0 d 2 8 s M H 0 m c X V v d D s s J n F 1 b 3 Q 7 U 2 V j d G l v b j E v Z G F u Z V 9 t Z W R h b G U v Q X V 0 b 1 J l b W 9 2 Z W R D b 2 x 1 b W 5 z M S 5 7 S 2 9 u d H l u Z W 5 0 L D F 9 J n F 1 b 3 Q 7 L C Z x d W 9 0 O 1 N l Y 3 R p b 2 4 x L 2 R h b m V f b W V k Y W x l L 0 F 1 d G 9 S Z W 1 v d m V k Q 2 9 s d W 1 u c z E u e 0 9 M X 2 x l d G 5 p Z S w y f S Z x d W 9 0 O y w m c X V v d D t T Z W N 0 a W 9 u M S 9 k Y W 5 l X 2 1 l Z G F s Z S 9 B d X R v U m V t b 3 Z l Z E N v b H V t b n M x L n t a b G 9 0 e S w z f S Z x d W 9 0 O y w m c X V v d D t T Z W N 0 a W 9 u M S 9 k Y W 5 l X 2 1 l Z G F s Z S 9 B d X R v U m V t b 3 Z l Z E N v b H V t b n M x L n t T c m V i c m 5 5 L D R 9 J n F 1 b 3 Q 7 L C Z x d W 9 0 O 1 N l Y 3 R p b 2 4 x L 2 R h b m V f b W V k Y W x l L 0 F 1 d G 9 S Z W 1 v d m V k Q 2 9 s d W 1 u c z E u e 0 J y Y X p v d 3 k s N X 0 m c X V v d D s s J n F 1 b 3 Q 7 U 2 V j d G l v b j E v Z G F u Z V 9 t Z W R h b G U v Q X V 0 b 1 J l b W 9 2 Z W R D b 2 x 1 b W 5 z M S 5 7 T 0 x f e m l t b 3 d l L D Z 9 J n F 1 b 3 Q 7 L C Z x d W 9 0 O 1 N l Y 3 R p b 2 4 x L 2 R h b m V f b W V k Y W x l L 0 F 1 d G 9 S Z W 1 v d m V k Q 2 9 s d W 1 u c z E u e 1 p s b 3 R 5 X z E s N 3 0 m c X V v d D s s J n F 1 b 3 Q 7 U 2 V j d G l v b j E v Z G F u Z V 9 t Z W R h b G U v Q X V 0 b 1 J l b W 9 2 Z W R D b 2 x 1 b W 5 z M S 5 7 U 3 J l Y n J u e V 8 y L D h 9 J n F 1 b 3 Q 7 L C Z x d W 9 0 O 1 N l Y 3 R p b 2 4 x L 2 R h b m V f b W V k Y W x l L 0 F 1 d G 9 S Z W 1 v d m V k Q 2 9 s d W 1 u c z E u e 0 J y Y X p v d 3 l f M y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b m V f b W V k Y W x l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b W V k Y W x l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t Z W R h b G U l M j A o N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N 7 5 T H o b h H u x P F s n C E L 7 k A A A A A A g A A A A A A E G Y A A A A B A A A g A A A A G b F I z M 3 r j n n + K p O o y A 6 4 h 3 C 1 U o 4 P d z j Z 2 e 1 o Y E 6 K M X 8 A A A A A D o A A A A A C A A A g A A A A 8 h 9 U 7 z G P Z u z o 8 Y X C U v z B O a z l F W D r P y J 7 2 j b T d g e f A o t Q A A A A y G Y s y o d g i + L g Z 1 D E 7 t I f s H c m s X m v 0 R k r 4 r o H + t s R c P Y s 6 W v E 4 Q 5 8 O l T f A H 4 B Z M s s m O k v L H t v y h 4 G j c H I y e j b e 5 5 V n b 1 9 5 P K v S B K x k + a o R b R A A A A A A Z n W t P z h E b x U G I i d U 6 q o 5 y o H 2 4 W K K 6 M c A 5 R D L I g e M P c n L / j O D 5 n E O O a P w f V v l b a q F j W c 3 m 7 G K I O l M a x U z z U p x A = = < / D a t a M a s h u p > 
</file>

<file path=customXml/itemProps1.xml><?xml version="1.0" encoding="utf-8"?>
<ds:datastoreItem xmlns:ds="http://schemas.openxmlformats.org/officeDocument/2006/customXml" ds:itemID="{918DC30C-34BC-4D30-8766-6F5F970A96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5)</vt:lpstr>
      <vt:lpstr>4) pom</vt:lpstr>
      <vt:lpstr>4)</vt:lpstr>
      <vt:lpstr>3)</vt:lpstr>
      <vt:lpstr>2)</vt:lpstr>
      <vt:lpstr>1)</vt:lpstr>
      <vt:lpstr>dane_medale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2022-03-15T13:13:49Z</dcterms:modified>
</cp:coreProperties>
</file>