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bruggeman/Documents/MTFWServer/BigAssTableOfImagingFormats/"/>
    </mc:Choice>
  </mc:AlternateContent>
  <bookViews>
    <workbookView xWindow="0" yWindow="440" windowWidth="17260" windowHeight="12660"/>
  </bookViews>
  <sheets>
    <sheet name="BigAssTableOfImagingFormats" sheetId="1" r:id="rId1"/>
    <sheet name="Change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8" i="1"/>
  <c r="E18" i="1"/>
  <c r="F18" i="1"/>
  <c r="D17" i="1"/>
  <c r="E17" i="1"/>
  <c r="F17" i="1"/>
  <c r="D16" i="1"/>
  <c r="E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F2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D9" i="1"/>
  <c r="D8" i="1"/>
  <c r="D7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<sst xmlns="http://schemas.openxmlformats.org/spreadsheetml/2006/main" count="26" uniqueCount="26">
  <si>
    <t>Format</t>
  </si>
  <si>
    <t>Width (mm)</t>
  </si>
  <si>
    <t>Height (mm)</t>
  </si>
  <si>
    <t>Area (mm^2)</t>
  </si>
  <si>
    <t>APS-C</t>
  </si>
  <si>
    <t>APS-H</t>
  </si>
  <si>
    <t>Micro Four Thirds</t>
  </si>
  <si>
    <t>1"</t>
  </si>
  <si>
    <t>Super 35</t>
  </si>
  <si>
    <t>Super 16</t>
  </si>
  <si>
    <t>Super 8</t>
  </si>
  <si>
    <t>Aspect Ratio</t>
  </si>
  <si>
    <t>Half Diagonal</t>
  </si>
  <si>
    <t>Crop Medium Format Digital</t>
  </si>
  <si>
    <t>Medium Format Digital</t>
  </si>
  <si>
    <t>Imax Film</t>
  </si>
  <si>
    <t>Medium Format Film 6x4.5</t>
  </si>
  <si>
    <t>Medium Format Film 6x6</t>
  </si>
  <si>
    <t>Medium Format Film 6x7</t>
  </si>
  <si>
    <t>Large Format Film 4x5</t>
  </si>
  <si>
    <t>Large Format Film 8x10</t>
  </si>
  <si>
    <t>Large Format Film 5x7</t>
  </si>
  <si>
    <t>Changelog</t>
  </si>
  <si>
    <t>Initial Commit, bulk of digital and film formats</t>
  </si>
  <si>
    <t>Changed "Full Frame" to "Full-Frame" to match BATOL</t>
  </si>
  <si>
    <t>Full-Frame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</si>
</sst>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18" totalsRowShown="0">
  <autoFilter ref="A1:F18"/>
  <tableColumns count="6">
    <tableColumn id="1" name="Format"/>
    <tableColumn id="2" name="Width (mm)"/>
    <tableColumn id="3" name="Height (mm)"/>
    <tableColumn id="4" name="Area (mm^2)" dataDxfId="2">
      <calculatedColumnFormula>Table1[[#This Row],[Height (mm)]]*Table1[[#This Row],[Width (mm)]]</calculatedColumnFormula>
    </tableColumn>
    <tableColumn id="5" name="Aspect Ratio" dataDxfId="1">
      <calculatedColumnFormula>Table1[[#This Row],[Width (mm)]]/Table1[[#This Row],[Height (mm)]]</calculatedColumnFormula>
    </tableColumn>
    <tableColumn id="6" name="Half Diagonal" dataDxfId="0">
      <calculatedColumnFormula>SQRT(Table1[[#This Row],[Width (mm)]]^2 +Table1[[#This Row],[Height (mm)]]^2)/2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2">
      <c r="A2" t="s">
        <v>25</v>
      </c>
      <c r="B2">
        <v>36</v>
      </c>
      <c r="C2">
        <v>24</v>
      </c>
      <c r="D2">
        <f>Table1[[#This Row],[Height (mm)]]*Table1[[#This Row],[Width (mm)]]</f>
        <v>864</v>
      </c>
      <c r="E2">
        <f>Table1[[#This Row],[Width (mm)]]/Table1[[#This Row],[Height (mm)]]</f>
        <v>1.5</v>
      </c>
      <c r="F2">
        <f>SQRT(Table1[[#This Row],[Width (mm)]]^2 +Table1[[#This Row],[Height (mm)]]^2)/2</f>
        <v>21.633307652783937</v>
      </c>
    </row>
    <row r="3" spans="1:6" x14ac:dyDescent="0.2">
      <c r="A3" t="s">
        <v>4</v>
      </c>
      <c r="B3">
        <v>23.6</v>
      </c>
      <c r="C3">
        <v>15.6</v>
      </c>
      <c r="D3">
        <f>Table1[[#This Row],[Height (mm)]]*Table1[[#This Row],[Width (mm)]]</f>
        <v>368.16</v>
      </c>
      <c r="E3">
        <f>Table1[[#This Row],[Width (mm)]]/Table1[[#This Row],[Height (mm)]]</f>
        <v>1.512820512820513</v>
      </c>
      <c r="F3">
        <f>SQRT(Table1[[#This Row],[Width (mm)]]^2 +Table1[[#This Row],[Height (mm)]]^2)/2</f>
        <v>14.144963768069539</v>
      </c>
    </row>
    <row r="4" spans="1:6" x14ac:dyDescent="0.2">
      <c r="A4" t="s">
        <v>5</v>
      </c>
      <c r="B4">
        <v>27.9</v>
      </c>
      <c r="C4">
        <v>18.600000000000001</v>
      </c>
      <c r="D4">
        <f>Table1[[#This Row],[Height (mm)]]*Table1[[#This Row],[Width (mm)]]</f>
        <v>518.94000000000005</v>
      </c>
      <c r="E4">
        <f>Table1[[#This Row],[Width (mm)]]/Table1[[#This Row],[Height (mm)]]</f>
        <v>1.4999999999999998</v>
      </c>
      <c r="F4">
        <f>SQRT(Table1[[#This Row],[Width (mm)]]^2 +Table1[[#This Row],[Height (mm)]]^2)/2</f>
        <v>16.765813430907549</v>
      </c>
    </row>
    <row r="5" spans="1:6" x14ac:dyDescent="0.2">
      <c r="A5" t="s">
        <v>6</v>
      </c>
      <c r="B5">
        <v>17.3</v>
      </c>
      <c r="C5">
        <v>13</v>
      </c>
      <c r="D5">
        <f>Table1[[#This Row],[Height (mm)]]*Table1[[#This Row],[Width (mm)]]</f>
        <v>224.9</v>
      </c>
      <c r="E5">
        <f>Table1[[#This Row],[Width (mm)]]/Table1[[#This Row],[Height (mm)]]</f>
        <v>1.3307692307692309</v>
      </c>
      <c r="F5">
        <f>SQRT(Table1[[#This Row],[Width (mm)]]^2 +Table1[[#This Row],[Height (mm)]]^2)/2</f>
        <v>10.820004621071103</v>
      </c>
    </row>
    <row r="6" spans="1:6" x14ac:dyDescent="0.2">
      <c r="A6" t="s">
        <v>7</v>
      </c>
      <c r="B6">
        <v>13.2</v>
      </c>
      <c r="C6">
        <v>8.8000000000000007</v>
      </c>
      <c r="D6">
        <f>Table1[[#This Row],[Height (mm)]]*Table1[[#This Row],[Width (mm)]]</f>
        <v>116.16</v>
      </c>
      <c r="E6">
        <f>Table1[[#This Row],[Width (mm)]]/Table1[[#This Row],[Height (mm)]]</f>
        <v>1.4999999999999998</v>
      </c>
      <c r="F6">
        <f>SQRT(Table1[[#This Row],[Width (mm)]]^2 +Table1[[#This Row],[Height (mm)]]^2)/2</f>
        <v>7.9322128060207762</v>
      </c>
    </row>
    <row r="7" spans="1:6" x14ac:dyDescent="0.2">
      <c r="A7" t="s">
        <v>8</v>
      </c>
      <c r="B7">
        <v>22</v>
      </c>
      <c r="C7">
        <v>16</v>
      </c>
      <c r="D7" s="1">
        <f>Table1[[#This Row],[Height (mm)]]*Table1[[#This Row],[Width (mm)]]</f>
        <v>352</v>
      </c>
      <c r="E7">
        <f>Table1[[#This Row],[Width (mm)]]/Table1[[#This Row],[Height (mm)]]</f>
        <v>1.375</v>
      </c>
      <c r="F7">
        <f>SQRT(Table1[[#This Row],[Width (mm)]]^2 +Table1[[#This Row],[Height (mm)]]^2)/2</f>
        <v>13.601470508735444</v>
      </c>
    </row>
    <row r="8" spans="1:6" x14ac:dyDescent="0.2">
      <c r="A8" t="s">
        <v>9</v>
      </c>
      <c r="B8">
        <v>12.52</v>
      </c>
      <c r="C8">
        <v>7.41</v>
      </c>
      <c r="D8" s="1">
        <f>Table1[[#This Row],[Height (mm)]]*Table1[[#This Row],[Width (mm)]]</f>
        <v>92.773200000000003</v>
      </c>
      <c r="E8">
        <f>Table1[[#This Row],[Width (mm)]]/Table1[[#This Row],[Height (mm)]]</f>
        <v>1.689608636977058</v>
      </c>
      <c r="F8">
        <f>SQRT(Table1[[#This Row],[Width (mm)]]^2 +Table1[[#This Row],[Height (mm)]]^2)/2</f>
        <v>7.2742439469679594</v>
      </c>
    </row>
    <row r="9" spans="1:6" x14ac:dyDescent="0.2">
      <c r="A9" t="s">
        <v>10</v>
      </c>
      <c r="B9">
        <v>5.79</v>
      </c>
      <c r="C9">
        <v>4.01</v>
      </c>
      <c r="D9" s="1">
        <f>Table1[[#This Row],[Height (mm)]]*Table1[[#This Row],[Width (mm)]]</f>
        <v>23.2179</v>
      </c>
      <c r="E9">
        <f>Table1[[#This Row],[Width (mm)]]/Table1[[#This Row],[Height (mm)]]</f>
        <v>1.4438902743142146</v>
      </c>
      <c r="F9">
        <f>SQRT(Table1[[#This Row],[Width (mm)]]^2 +Table1[[#This Row],[Height (mm)]]^2)/2</f>
        <v>3.5215124591572864</v>
      </c>
    </row>
    <row r="10" spans="1:6" x14ac:dyDescent="0.2">
      <c r="A10" t="s">
        <v>13</v>
      </c>
      <c r="B10">
        <v>44</v>
      </c>
      <c r="C10">
        <v>33</v>
      </c>
      <c r="D10" s="1">
        <f>Table1[[#This Row],[Height (mm)]]*Table1[[#This Row],[Width (mm)]]</f>
        <v>1452</v>
      </c>
      <c r="E10" s="1">
        <f>Table1[[#This Row],[Width (mm)]]/Table1[[#This Row],[Height (mm)]]</f>
        <v>1.3333333333333333</v>
      </c>
      <c r="F10" s="1">
        <f>SQRT(Table1[[#This Row],[Width (mm)]]^2 +Table1[[#This Row],[Height (mm)]]^2)/2</f>
        <v>27.5</v>
      </c>
    </row>
    <row r="11" spans="1:6" x14ac:dyDescent="0.2">
      <c r="A11" t="s">
        <v>14</v>
      </c>
      <c r="B11">
        <v>53.7</v>
      </c>
      <c r="C11">
        <v>40.200000000000003</v>
      </c>
      <c r="D11" s="1">
        <f>Table1[[#This Row],[Height (mm)]]*Table1[[#This Row],[Width (mm)]]</f>
        <v>2158.7400000000002</v>
      </c>
      <c r="E11" s="1">
        <f>Table1[[#This Row],[Width (mm)]]/Table1[[#This Row],[Height (mm)]]</f>
        <v>1.335820895522388</v>
      </c>
      <c r="F11" s="1">
        <f>SQRT(Table1[[#This Row],[Width (mm)]]^2 +Table1[[#This Row],[Height (mm)]]^2)/2</f>
        <v>33.540013416813061</v>
      </c>
    </row>
    <row r="12" spans="1:6" x14ac:dyDescent="0.2">
      <c r="A12" t="s">
        <v>16</v>
      </c>
      <c r="B12">
        <v>56</v>
      </c>
      <c r="C12">
        <v>42</v>
      </c>
      <c r="D12" s="1">
        <f>Table1[[#This Row],[Height (mm)]]*Table1[[#This Row],[Width (mm)]]</f>
        <v>2352</v>
      </c>
      <c r="E12" s="1">
        <f>Table1[[#This Row],[Width (mm)]]/Table1[[#This Row],[Height (mm)]]</f>
        <v>1.3333333333333333</v>
      </c>
      <c r="F12" s="1">
        <f>SQRT(Table1[[#This Row],[Width (mm)]]^2 +Table1[[#This Row],[Height (mm)]]^2)/2</f>
        <v>35</v>
      </c>
    </row>
    <row r="13" spans="1:6" x14ac:dyDescent="0.2">
      <c r="A13" t="s">
        <v>17</v>
      </c>
      <c r="B13">
        <v>56</v>
      </c>
      <c r="C13">
        <v>56</v>
      </c>
      <c r="D13" s="1">
        <f>Table1[[#This Row],[Height (mm)]]*Table1[[#This Row],[Width (mm)]]</f>
        <v>3136</v>
      </c>
      <c r="E13" s="1">
        <f>Table1[[#This Row],[Width (mm)]]/Table1[[#This Row],[Height (mm)]]</f>
        <v>1</v>
      </c>
      <c r="F13" s="1">
        <f>SQRT(Table1[[#This Row],[Width (mm)]]^2 +Table1[[#This Row],[Height (mm)]]^2)/2</f>
        <v>39.597979746446661</v>
      </c>
    </row>
    <row r="14" spans="1:6" x14ac:dyDescent="0.2">
      <c r="A14" t="s">
        <v>18</v>
      </c>
      <c r="B14">
        <v>67</v>
      </c>
      <c r="C14">
        <v>56</v>
      </c>
      <c r="D14" s="1">
        <f>Table1[[#This Row],[Height (mm)]]*Table1[[#This Row],[Width (mm)]]</f>
        <v>3752</v>
      </c>
      <c r="E14" s="1">
        <f>Table1[[#This Row],[Width (mm)]]/Table1[[#This Row],[Height (mm)]]</f>
        <v>1.1964285714285714</v>
      </c>
      <c r="F14" s="1">
        <f>SQRT(Table1[[#This Row],[Width (mm)]]^2 +Table1[[#This Row],[Height (mm)]]^2)/2</f>
        <v>43.660622991432454</v>
      </c>
    </row>
    <row r="15" spans="1:6" x14ac:dyDescent="0.2">
      <c r="A15" t="s">
        <v>15</v>
      </c>
      <c r="B15">
        <v>70.41</v>
      </c>
      <c r="C15">
        <v>52.63</v>
      </c>
      <c r="D15" s="1">
        <f>Table1[[#This Row],[Height (mm)]]*Table1[[#This Row],[Width (mm)]]</f>
        <v>3705.6783</v>
      </c>
      <c r="E15" s="1">
        <f>Table1[[#This Row],[Width (mm)]]/Table1[[#This Row],[Height (mm)]]</f>
        <v>1.3378301349040469</v>
      </c>
      <c r="F15" s="1">
        <f>SQRT(Table1[[#This Row],[Width (mm)]]^2 +Table1[[#This Row],[Height (mm)]]^2)/2</f>
        <v>43.953057345308757</v>
      </c>
    </row>
    <row r="16" spans="1:6" x14ac:dyDescent="0.2">
      <c r="A16" t="s">
        <v>19</v>
      </c>
      <c r="B16">
        <v>121</v>
      </c>
      <c r="C16">
        <v>97</v>
      </c>
      <c r="D16" s="1">
        <f>Table1[[#This Row],[Height (mm)]]*Table1[[#This Row],[Width (mm)]]</f>
        <v>11737</v>
      </c>
      <c r="E16" s="1">
        <f>Table1[[#This Row],[Width (mm)]]/Table1[[#This Row],[Height (mm)]]</f>
        <v>1.2474226804123711</v>
      </c>
      <c r="F16" s="1">
        <f>SQRT(Table1[[#This Row],[Width (mm)]]^2 +Table1[[#This Row],[Height (mm)]]^2)/2</f>
        <v>77.540312096354114</v>
      </c>
    </row>
    <row r="17" spans="1:6" x14ac:dyDescent="0.2">
      <c r="A17" t="s">
        <v>21</v>
      </c>
      <c r="B17">
        <v>178</v>
      </c>
      <c r="C17">
        <v>127</v>
      </c>
      <c r="D17" s="1">
        <f>Table1[[#This Row],[Height (mm)]]*Table1[[#This Row],[Width (mm)]]</f>
        <v>22606</v>
      </c>
      <c r="E17" s="1">
        <f>Table1[[#This Row],[Width (mm)]]/Table1[[#This Row],[Height (mm)]]</f>
        <v>1.4015748031496063</v>
      </c>
      <c r="F17" s="1">
        <f>SQRT(Table1[[#This Row],[Width (mm)]]^2 +Table1[[#This Row],[Height (mm)]]^2)/2</f>
        <v>109.33091968880532</v>
      </c>
    </row>
    <row r="18" spans="1:6" x14ac:dyDescent="0.2">
      <c r="A18" t="s">
        <v>20</v>
      </c>
      <c r="B18">
        <v>254</v>
      </c>
      <c r="C18">
        <v>203</v>
      </c>
      <c r="D18" s="1">
        <f>Table1[[#This Row],[Height (mm)]]*Table1[[#This Row],[Width (mm)]]</f>
        <v>51562</v>
      </c>
      <c r="E18" s="1">
        <f>Table1[[#This Row],[Width (mm)]]/Table1[[#This Row],[Height (mm)]]</f>
        <v>1.2512315270935961</v>
      </c>
      <c r="F18" s="1">
        <f>SQRT(Table1[[#This Row],[Width (mm)]]^2 +Table1[[#This Row],[Height (mm)]]^2)/2</f>
        <v>162.5769048788911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9.5" bestFit="1" customWidth="1"/>
  </cols>
  <sheetData>
    <row r="1" spans="1:2" x14ac:dyDescent="0.2">
      <c r="A1" t="s">
        <v>22</v>
      </c>
    </row>
    <row r="3" spans="1:2" x14ac:dyDescent="0.2">
      <c r="A3" s="2">
        <v>42814</v>
      </c>
      <c r="B3" t="s">
        <v>23</v>
      </c>
    </row>
    <row r="4" spans="1:2" x14ac:dyDescent="0.2">
      <c r="A4" s="2">
        <v>42815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BigAssTableOfImagingFormats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Max Bruggeman</cp:lastModifiedBy>
  <dcterms:created xsi:type="dcterms:W3CDTF">2017-03-20T23:53:05Z</dcterms:created>
  <dcterms:modified xsi:type="dcterms:W3CDTF">2017-03-23T15:36:20Z</dcterms:modified>
</cp:coreProperties>
</file>