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kumenty\matury\inf\2022\dodatkowa\"/>
    </mc:Choice>
  </mc:AlternateContent>
  <xr:revisionPtr revIDLastSave="0" documentId="8_{D0151BDB-2442-4DD4-883D-A54ACCBFC80A}" xr6:coauthVersionLast="47" xr6:coauthVersionMax="47" xr10:uidLastSave="{00000000-0000-0000-0000-000000000000}"/>
  <bookViews>
    <workbookView xWindow="-120" yWindow="-120" windowWidth="20730" windowHeight="11160" activeTab="2" xr2:uid="{A9C7BCF4-BED8-46A3-8111-205F3C5545A3}"/>
  </bookViews>
  <sheets>
    <sheet name="Arkusz2" sheetId="3" r:id="rId1"/>
    <sheet name="z2" sheetId="4" r:id="rId2"/>
    <sheet name="z1 i z3" sheetId="2" r:id="rId3"/>
    <sheet name="z4" sheetId="1" r:id="rId4"/>
  </sheets>
  <definedNames>
    <definedName name="ExternalData_1" localSheetId="2" hidden="1">'z1 i z3'!$A$1:$B$93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L5" i="1" s="1"/>
  <c r="I6" i="1"/>
  <c r="I7" i="1"/>
  <c r="I8" i="1"/>
  <c r="I9" i="1"/>
  <c r="I10" i="1"/>
  <c r="I11" i="1"/>
  <c r="I12" i="1"/>
  <c r="I13" i="1"/>
  <c r="I14" i="1"/>
  <c r="I15" i="1"/>
  <c r="L15" i="1" s="1"/>
  <c r="I16" i="1"/>
  <c r="I17" i="1"/>
  <c r="L17" i="1" s="1"/>
  <c r="I18" i="1"/>
  <c r="I19" i="1"/>
  <c r="I20" i="1"/>
  <c r="I21" i="1"/>
  <c r="L21" i="1" s="1"/>
  <c r="I22" i="1"/>
  <c r="I23" i="1"/>
  <c r="I24" i="1"/>
  <c r="I25" i="1"/>
  <c r="I26" i="1"/>
  <c r="I27" i="1"/>
  <c r="I28" i="1"/>
  <c r="I29" i="1"/>
  <c r="I30" i="1"/>
  <c r="I31" i="1"/>
  <c r="I2" i="1"/>
  <c r="F31" i="1"/>
  <c r="G31" i="1"/>
  <c r="H3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H2" i="1"/>
  <c r="H3" i="2"/>
  <c r="K3" i="2" s="1"/>
  <c r="G2" i="1"/>
  <c r="G3" i="2"/>
  <c r="J3" i="2" s="1"/>
  <c r="F2" i="1"/>
  <c r="R2" i="1"/>
  <c r="F3" i="2"/>
  <c r="K9" i="2"/>
  <c r="K10" i="2"/>
  <c r="K17" i="2"/>
  <c r="K18" i="2"/>
  <c r="K25" i="2"/>
  <c r="K26" i="2"/>
  <c r="K33" i="2"/>
  <c r="K34" i="2"/>
  <c r="K41" i="2"/>
  <c r="K42" i="2"/>
  <c r="K49" i="2"/>
  <c r="K50" i="2"/>
  <c r="K57" i="2"/>
  <c r="K58" i="2"/>
  <c r="K65" i="2"/>
  <c r="K66" i="2"/>
  <c r="K73" i="2"/>
  <c r="K74" i="2"/>
  <c r="K81" i="2"/>
  <c r="K82" i="2"/>
  <c r="K89" i="2"/>
  <c r="K90" i="2"/>
  <c r="J5" i="2"/>
  <c r="J6" i="2"/>
  <c r="J13" i="2"/>
  <c r="J14" i="2"/>
  <c r="J21" i="2"/>
  <c r="J22" i="2"/>
  <c r="J29" i="2"/>
  <c r="J30" i="2"/>
  <c r="J37" i="2"/>
  <c r="J38" i="2"/>
  <c r="J45" i="2"/>
  <c r="J46" i="2"/>
  <c r="J53" i="2"/>
  <c r="J54" i="2"/>
  <c r="J61" i="2"/>
  <c r="J62" i="2"/>
  <c r="J69" i="2"/>
  <c r="J70" i="2"/>
  <c r="J77" i="2"/>
  <c r="J78" i="2"/>
  <c r="J86" i="2"/>
  <c r="J2" i="2"/>
  <c r="H4" i="2"/>
  <c r="K4" i="2" s="1"/>
  <c r="H5" i="2"/>
  <c r="K5" i="2" s="1"/>
  <c r="H6" i="2"/>
  <c r="K6" i="2" s="1"/>
  <c r="H7" i="2"/>
  <c r="K7" i="2" s="1"/>
  <c r="H8" i="2"/>
  <c r="K8" i="2" s="1"/>
  <c r="H9" i="2"/>
  <c r="H10" i="2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H18" i="2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H26" i="2"/>
  <c r="H27" i="2"/>
  <c r="K27" i="2" s="1"/>
  <c r="H28" i="2"/>
  <c r="K28" i="2" s="1"/>
  <c r="H29" i="2"/>
  <c r="K29" i="2" s="1"/>
  <c r="H30" i="2"/>
  <c r="K30" i="2" s="1"/>
  <c r="H31" i="2"/>
  <c r="K31" i="2" s="1"/>
  <c r="H32" i="2"/>
  <c r="K32" i="2" s="1"/>
  <c r="H33" i="2"/>
  <c r="H34" i="2"/>
  <c r="H35" i="2"/>
  <c r="K35" i="2" s="1"/>
  <c r="H36" i="2"/>
  <c r="K36" i="2" s="1"/>
  <c r="H37" i="2"/>
  <c r="K37" i="2" s="1"/>
  <c r="H38" i="2"/>
  <c r="K38" i="2" s="1"/>
  <c r="H39" i="2"/>
  <c r="K39" i="2" s="1"/>
  <c r="H40" i="2"/>
  <c r="K40" i="2" s="1"/>
  <c r="H41" i="2"/>
  <c r="H42" i="2"/>
  <c r="H43" i="2"/>
  <c r="K43" i="2" s="1"/>
  <c r="H44" i="2"/>
  <c r="K44" i="2" s="1"/>
  <c r="H45" i="2"/>
  <c r="K45" i="2" s="1"/>
  <c r="H46" i="2"/>
  <c r="K46" i="2" s="1"/>
  <c r="H47" i="2"/>
  <c r="K47" i="2" s="1"/>
  <c r="H48" i="2"/>
  <c r="K48" i="2" s="1"/>
  <c r="H49" i="2"/>
  <c r="H50" i="2"/>
  <c r="H51" i="2"/>
  <c r="K51" i="2" s="1"/>
  <c r="H52" i="2"/>
  <c r="K52" i="2" s="1"/>
  <c r="H53" i="2"/>
  <c r="K53" i="2" s="1"/>
  <c r="H54" i="2"/>
  <c r="K54" i="2" s="1"/>
  <c r="H55" i="2"/>
  <c r="K55" i="2" s="1"/>
  <c r="H56" i="2"/>
  <c r="K56" i="2" s="1"/>
  <c r="H57" i="2"/>
  <c r="H58" i="2"/>
  <c r="H59" i="2"/>
  <c r="K59" i="2" s="1"/>
  <c r="H60" i="2"/>
  <c r="K60" i="2" s="1"/>
  <c r="H61" i="2"/>
  <c r="K61" i="2" s="1"/>
  <c r="H62" i="2"/>
  <c r="K62" i="2" s="1"/>
  <c r="H63" i="2"/>
  <c r="K63" i="2" s="1"/>
  <c r="H64" i="2"/>
  <c r="K64" i="2" s="1"/>
  <c r="H65" i="2"/>
  <c r="H66" i="2"/>
  <c r="H67" i="2"/>
  <c r="K67" i="2" s="1"/>
  <c r="H68" i="2"/>
  <c r="K68" i="2" s="1"/>
  <c r="H69" i="2"/>
  <c r="K69" i="2" s="1"/>
  <c r="H70" i="2"/>
  <c r="K70" i="2" s="1"/>
  <c r="H71" i="2"/>
  <c r="K71" i="2" s="1"/>
  <c r="H72" i="2"/>
  <c r="K72" i="2" s="1"/>
  <c r="H73" i="2"/>
  <c r="H74" i="2"/>
  <c r="H75" i="2"/>
  <c r="K75" i="2" s="1"/>
  <c r="H76" i="2"/>
  <c r="K76" i="2" s="1"/>
  <c r="H77" i="2"/>
  <c r="K77" i="2" s="1"/>
  <c r="H78" i="2"/>
  <c r="K78" i="2" s="1"/>
  <c r="H79" i="2"/>
  <c r="K79" i="2" s="1"/>
  <c r="H80" i="2"/>
  <c r="K80" i="2" s="1"/>
  <c r="H81" i="2"/>
  <c r="H82" i="2"/>
  <c r="H83" i="2"/>
  <c r="K83" i="2" s="1"/>
  <c r="H84" i="2"/>
  <c r="K84" i="2" s="1"/>
  <c r="H85" i="2"/>
  <c r="K85" i="2" s="1"/>
  <c r="H86" i="2"/>
  <c r="K86" i="2" s="1"/>
  <c r="H87" i="2"/>
  <c r="K87" i="2" s="1"/>
  <c r="H88" i="2"/>
  <c r="K88" i="2" s="1"/>
  <c r="H89" i="2"/>
  <c r="H90" i="2"/>
  <c r="H91" i="2"/>
  <c r="K91" i="2" s="1"/>
  <c r="H92" i="2"/>
  <c r="K92" i="2" s="1"/>
  <c r="H93" i="2"/>
  <c r="K93" i="2" s="1"/>
  <c r="G4" i="2"/>
  <c r="J4" i="2" s="1"/>
  <c r="G5" i="2"/>
  <c r="G6" i="2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G14" i="2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G22" i="2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G30" i="2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G38" i="2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G46" i="2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G54" i="2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G62" i="2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G70" i="2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G78" i="2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H2" i="2"/>
  <c r="K2" i="2" s="1"/>
  <c r="G2" i="2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/>
  <c r="C41" i="2" s="1"/>
  <c r="C42" i="2" s="1"/>
  <c r="C43" i="2" s="1"/>
  <c r="C44" i="2" s="1"/>
  <c r="C45" i="2"/>
  <c r="C46" i="2"/>
  <c r="C47" i="2" s="1"/>
  <c r="C48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 s="1"/>
  <c r="C69" i="2" s="1"/>
  <c r="C70" i="2" s="1"/>
  <c r="C71" i="2"/>
  <c r="C72" i="2"/>
  <c r="C73" i="2"/>
  <c r="C74" i="2"/>
  <c r="C75" i="2"/>
  <c r="C76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R2" i="2"/>
  <c r="F6" i="2" s="1"/>
  <c r="I6" i="2" s="1"/>
  <c r="L28" i="1" l="1"/>
  <c r="L24" i="1"/>
  <c r="L20" i="1"/>
  <c r="L16" i="1"/>
  <c r="L12" i="1"/>
  <c r="L8" i="1"/>
  <c r="L4" i="1"/>
  <c r="L27" i="1"/>
  <c r="L19" i="1"/>
  <c r="L29" i="1"/>
  <c r="L25" i="1"/>
  <c r="L13" i="1"/>
  <c r="L9" i="1"/>
  <c r="L31" i="1"/>
  <c r="N6" i="1" s="1"/>
  <c r="L23" i="1"/>
  <c r="L11" i="1"/>
  <c r="L7" i="1"/>
  <c r="L3" i="1"/>
  <c r="L30" i="1"/>
  <c r="L26" i="1"/>
  <c r="L22" i="1"/>
  <c r="L18" i="1"/>
  <c r="L14" i="1"/>
  <c r="L10" i="1"/>
  <c r="L6" i="1"/>
  <c r="L2" i="1"/>
  <c r="L6" i="2"/>
  <c r="F75" i="2"/>
  <c r="I75" i="2" s="1"/>
  <c r="L75" i="2" s="1"/>
  <c r="F11" i="2"/>
  <c r="I11" i="2" s="1"/>
  <c r="L11" i="2" s="1"/>
  <c r="F59" i="2"/>
  <c r="I59" i="2" s="1"/>
  <c r="L59" i="2" s="1"/>
  <c r="F91" i="2"/>
  <c r="I91" i="2" s="1"/>
  <c r="L91" i="2" s="1"/>
  <c r="F27" i="2"/>
  <c r="I27" i="2" s="1"/>
  <c r="L27" i="2" s="1"/>
  <c r="F43" i="2"/>
  <c r="I43" i="2" s="1"/>
  <c r="L43" i="2" s="1"/>
  <c r="L2" i="2"/>
  <c r="M2" i="2" s="1"/>
  <c r="F87" i="2"/>
  <c r="I87" i="2" s="1"/>
  <c r="L87" i="2" s="1"/>
  <c r="F71" i="2"/>
  <c r="I71" i="2" s="1"/>
  <c r="L71" i="2" s="1"/>
  <c r="F55" i="2"/>
  <c r="I55" i="2" s="1"/>
  <c r="L55" i="2" s="1"/>
  <c r="F39" i="2"/>
  <c r="I39" i="2" s="1"/>
  <c r="L39" i="2" s="1"/>
  <c r="F23" i="2"/>
  <c r="I23" i="2" s="1"/>
  <c r="L23" i="2" s="1"/>
  <c r="F7" i="2"/>
  <c r="I7" i="2" s="1"/>
  <c r="L7" i="2" s="1"/>
  <c r="F83" i="2"/>
  <c r="I83" i="2" s="1"/>
  <c r="L83" i="2" s="1"/>
  <c r="F67" i="2"/>
  <c r="I67" i="2" s="1"/>
  <c r="L67" i="2" s="1"/>
  <c r="F51" i="2"/>
  <c r="I51" i="2" s="1"/>
  <c r="L51" i="2" s="1"/>
  <c r="F35" i="2"/>
  <c r="I35" i="2" s="1"/>
  <c r="L35" i="2" s="1"/>
  <c r="F19" i="2"/>
  <c r="I19" i="2" s="1"/>
  <c r="L19" i="2" s="1"/>
  <c r="F79" i="2"/>
  <c r="I79" i="2" s="1"/>
  <c r="L79" i="2" s="1"/>
  <c r="F63" i="2"/>
  <c r="I63" i="2" s="1"/>
  <c r="L63" i="2" s="1"/>
  <c r="F47" i="2"/>
  <c r="I47" i="2" s="1"/>
  <c r="L47" i="2" s="1"/>
  <c r="F31" i="2"/>
  <c r="I31" i="2" s="1"/>
  <c r="L31" i="2" s="1"/>
  <c r="F15" i="2"/>
  <c r="I15" i="2" s="1"/>
  <c r="L15" i="2" s="1"/>
  <c r="F2" i="2"/>
  <c r="I2" i="2" s="1"/>
  <c r="F93" i="2"/>
  <c r="I93" i="2" s="1"/>
  <c r="L93" i="2" s="1"/>
  <c r="F89" i="2"/>
  <c r="I89" i="2" s="1"/>
  <c r="L89" i="2" s="1"/>
  <c r="F85" i="2"/>
  <c r="I85" i="2" s="1"/>
  <c r="L85" i="2" s="1"/>
  <c r="F81" i="2"/>
  <c r="I81" i="2" s="1"/>
  <c r="L81" i="2" s="1"/>
  <c r="F77" i="2"/>
  <c r="I77" i="2" s="1"/>
  <c r="L77" i="2" s="1"/>
  <c r="F73" i="2"/>
  <c r="I73" i="2" s="1"/>
  <c r="L73" i="2" s="1"/>
  <c r="F69" i="2"/>
  <c r="I69" i="2" s="1"/>
  <c r="L69" i="2" s="1"/>
  <c r="F65" i="2"/>
  <c r="I65" i="2" s="1"/>
  <c r="L65" i="2" s="1"/>
  <c r="F61" i="2"/>
  <c r="I61" i="2" s="1"/>
  <c r="L61" i="2" s="1"/>
  <c r="F57" i="2"/>
  <c r="I57" i="2" s="1"/>
  <c r="L57" i="2" s="1"/>
  <c r="F53" i="2"/>
  <c r="I53" i="2" s="1"/>
  <c r="L53" i="2" s="1"/>
  <c r="F49" i="2"/>
  <c r="I49" i="2" s="1"/>
  <c r="L49" i="2" s="1"/>
  <c r="F45" i="2"/>
  <c r="I45" i="2" s="1"/>
  <c r="L45" i="2" s="1"/>
  <c r="F41" i="2"/>
  <c r="I41" i="2" s="1"/>
  <c r="L41" i="2" s="1"/>
  <c r="F37" i="2"/>
  <c r="I37" i="2" s="1"/>
  <c r="L37" i="2" s="1"/>
  <c r="F33" i="2"/>
  <c r="I33" i="2" s="1"/>
  <c r="L33" i="2" s="1"/>
  <c r="F29" i="2"/>
  <c r="I29" i="2" s="1"/>
  <c r="L29" i="2" s="1"/>
  <c r="F25" i="2"/>
  <c r="I25" i="2" s="1"/>
  <c r="L25" i="2" s="1"/>
  <c r="F21" i="2"/>
  <c r="I21" i="2" s="1"/>
  <c r="L21" i="2" s="1"/>
  <c r="F17" i="2"/>
  <c r="I17" i="2" s="1"/>
  <c r="L17" i="2" s="1"/>
  <c r="F13" i="2"/>
  <c r="I13" i="2" s="1"/>
  <c r="L13" i="2" s="1"/>
  <c r="F9" i="2"/>
  <c r="I9" i="2" s="1"/>
  <c r="L9" i="2" s="1"/>
  <c r="F5" i="2"/>
  <c r="I5" i="2" s="1"/>
  <c r="L5" i="2" s="1"/>
  <c r="F92" i="2"/>
  <c r="I92" i="2" s="1"/>
  <c r="L92" i="2" s="1"/>
  <c r="F88" i="2"/>
  <c r="I88" i="2" s="1"/>
  <c r="L88" i="2" s="1"/>
  <c r="F84" i="2"/>
  <c r="I84" i="2" s="1"/>
  <c r="L84" i="2" s="1"/>
  <c r="F80" i="2"/>
  <c r="I80" i="2" s="1"/>
  <c r="L80" i="2" s="1"/>
  <c r="F76" i="2"/>
  <c r="I76" i="2" s="1"/>
  <c r="L76" i="2" s="1"/>
  <c r="F72" i="2"/>
  <c r="I72" i="2" s="1"/>
  <c r="L72" i="2" s="1"/>
  <c r="F68" i="2"/>
  <c r="I68" i="2" s="1"/>
  <c r="L68" i="2" s="1"/>
  <c r="F64" i="2"/>
  <c r="I64" i="2" s="1"/>
  <c r="L64" i="2" s="1"/>
  <c r="F60" i="2"/>
  <c r="I60" i="2" s="1"/>
  <c r="L60" i="2" s="1"/>
  <c r="F56" i="2"/>
  <c r="I56" i="2" s="1"/>
  <c r="L56" i="2" s="1"/>
  <c r="F52" i="2"/>
  <c r="I52" i="2" s="1"/>
  <c r="L52" i="2" s="1"/>
  <c r="F48" i="2"/>
  <c r="I48" i="2" s="1"/>
  <c r="L48" i="2" s="1"/>
  <c r="F44" i="2"/>
  <c r="I44" i="2" s="1"/>
  <c r="L44" i="2" s="1"/>
  <c r="F40" i="2"/>
  <c r="I40" i="2" s="1"/>
  <c r="L40" i="2" s="1"/>
  <c r="F36" i="2"/>
  <c r="I36" i="2" s="1"/>
  <c r="L36" i="2" s="1"/>
  <c r="F32" i="2"/>
  <c r="I32" i="2" s="1"/>
  <c r="L32" i="2" s="1"/>
  <c r="F28" i="2"/>
  <c r="I28" i="2" s="1"/>
  <c r="L28" i="2" s="1"/>
  <c r="F24" i="2"/>
  <c r="I24" i="2" s="1"/>
  <c r="L24" i="2" s="1"/>
  <c r="F20" i="2"/>
  <c r="I20" i="2" s="1"/>
  <c r="L20" i="2" s="1"/>
  <c r="F16" i="2"/>
  <c r="I16" i="2" s="1"/>
  <c r="L16" i="2" s="1"/>
  <c r="F12" i="2"/>
  <c r="I12" i="2" s="1"/>
  <c r="L12" i="2" s="1"/>
  <c r="F8" i="2"/>
  <c r="I8" i="2" s="1"/>
  <c r="L8" i="2" s="1"/>
  <c r="F4" i="2"/>
  <c r="I4" i="2" s="1"/>
  <c r="L4" i="2" s="1"/>
  <c r="I3" i="2"/>
  <c r="L3" i="2" s="1"/>
  <c r="F90" i="2"/>
  <c r="I90" i="2" s="1"/>
  <c r="L90" i="2" s="1"/>
  <c r="F86" i="2"/>
  <c r="I86" i="2" s="1"/>
  <c r="L86" i="2" s="1"/>
  <c r="F82" i="2"/>
  <c r="I82" i="2" s="1"/>
  <c r="L82" i="2" s="1"/>
  <c r="F78" i="2"/>
  <c r="I78" i="2" s="1"/>
  <c r="L78" i="2" s="1"/>
  <c r="F74" i="2"/>
  <c r="I74" i="2" s="1"/>
  <c r="L74" i="2" s="1"/>
  <c r="F70" i="2"/>
  <c r="I70" i="2" s="1"/>
  <c r="L70" i="2" s="1"/>
  <c r="F66" i="2"/>
  <c r="I66" i="2" s="1"/>
  <c r="L66" i="2" s="1"/>
  <c r="F62" i="2"/>
  <c r="I62" i="2" s="1"/>
  <c r="L62" i="2" s="1"/>
  <c r="F58" i="2"/>
  <c r="I58" i="2" s="1"/>
  <c r="L58" i="2" s="1"/>
  <c r="F54" i="2"/>
  <c r="I54" i="2" s="1"/>
  <c r="L54" i="2" s="1"/>
  <c r="F50" i="2"/>
  <c r="I50" i="2" s="1"/>
  <c r="L50" i="2" s="1"/>
  <c r="F46" i="2"/>
  <c r="I46" i="2" s="1"/>
  <c r="L46" i="2" s="1"/>
  <c r="F42" i="2"/>
  <c r="I42" i="2" s="1"/>
  <c r="L42" i="2" s="1"/>
  <c r="F38" i="2"/>
  <c r="I38" i="2" s="1"/>
  <c r="L38" i="2" s="1"/>
  <c r="F34" i="2"/>
  <c r="I34" i="2" s="1"/>
  <c r="L34" i="2" s="1"/>
  <c r="F30" i="2"/>
  <c r="I30" i="2" s="1"/>
  <c r="L30" i="2" s="1"/>
  <c r="F26" i="2"/>
  <c r="I26" i="2" s="1"/>
  <c r="L26" i="2" s="1"/>
  <c r="F22" i="2"/>
  <c r="I22" i="2" s="1"/>
  <c r="L22" i="2" s="1"/>
  <c r="F18" i="2"/>
  <c r="I18" i="2" s="1"/>
  <c r="L18" i="2" s="1"/>
  <c r="F14" i="2"/>
  <c r="I14" i="2" s="1"/>
  <c r="L14" i="2" s="1"/>
  <c r="F10" i="2"/>
  <c r="I10" i="2" s="1"/>
  <c r="L10" i="2" s="1"/>
  <c r="M3" i="2" l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51F29-E1DE-47CB-8147-295CAB0DCE0C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<sst xmlns="http://schemas.openxmlformats.org/spreadsheetml/2006/main" count="51" uniqueCount="30">
  <si>
    <t>data</t>
  </si>
  <si>
    <t>temperatura</t>
  </si>
  <si>
    <t>p1</t>
  </si>
  <si>
    <t>p2</t>
  </si>
  <si>
    <t>p3</t>
  </si>
  <si>
    <t>w1</t>
  </si>
  <si>
    <t>w2</t>
  </si>
  <si>
    <t>w3</t>
  </si>
  <si>
    <t>lody</t>
  </si>
  <si>
    <t>kuku</t>
  </si>
  <si>
    <t>hotdog</t>
  </si>
  <si>
    <t>hotdogi</t>
  </si>
  <si>
    <t>kukurydz</t>
  </si>
  <si>
    <t>Suma z hotdogi</t>
  </si>
  <si>
    <t>Suma z lody</t>
  </si>
  <si>
    <t>Suma z kukurydz</t>
  </si>
  <si>
    <t>Etykiety wierszy</t>
  </si>
  <si>
    <t>Suma końcowa</t>
  </si>
  <si>
    <t>&lt;01.06.2022</t>
  </si>
  <si>
    <t>cze</t>
  </si>
  <si>
    <t>lip</t>
  </si>
  <si>
    <t>sie</t>
  </si>
  <si>
    <t>kukurydza</t>
  </si>
  <si>
    <t>sh</t>
  </si>
  <si>
    <t>sl</t>
  </si>
  <si>
    <t>sk</t>
  </si>
  <si>
    <t>utarg</t>
  </si>
  <si>
    <t>temp</t>
  </si>
  <si>
    <t>hotd</t>
  </si>
  <si>
    <t>shd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</si>
</sst>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sprzedanych produktów w zależności od miesiąca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czerwiec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'z2'!$C$11:$E$11</c:f>
              <c:strCache>
                <c:ptCount val="3"/>
                <c:pt idx="0">
                  <c:v>hotdogi</c:v>
                </c:pt>
                <c:pt idx="1">
                  <c:v>kukurydza</c:v>
                </c:pt>
                <c:pt idx="2">
                  <c:v>lody</c:v>
                </c:pt>
              </c:strCache>
            </c:strRef>
          </c:cat>
          <c:val>
            <c:numRef>
              <c:f>'z2'!$C$12:$E$12</c:f>
              <c:numCache>
                <c:formatCode>General</c:formatCode>
                <c:ptCount val="3"/>
                <c:pt idx="0">
                  <c:v>2639</c:v>
                </c:pt>
                <c:pt idx="1">
                  <c:v>2355</c:v>
                </c:pt>
                <c:pt idx="2">
                  <c:v>3527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C-4DF1-94FC-BB8FB9C278A3}"/>
            </c:ext>
          </c:extLst>
        </c:ser>
        <c:ser>
          <c:idx val="1"/>
          <c:order val="1"/>
          <c:tx>
            <c:v>lipiec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'z2'!$C$11:$E$11</c:f>
              <c:strCache>
                <c:ptCount val="3"/>
                <c:pt idx="0">
                  <c:v>hotdogi</c:v>
                </c:pt>
                <c:pt idx="1">
                  <c:v>kukurydza</c:v>
                </c:pt>
                <c:pt idx="2">
                  <c:v>lody</c:v>
                </c:pt>
              </c:strCache>
            </c:strRef>
          </c:cat>
          <c:val>
            <c:numRef>
              <c:f>'z2'!$C$13:$E$13</c:f>
              <c:numCache>
                <c:formatCode>General</c:formatCode>
                <c:ptCount val="3"/>
                <c:pt idx="0">
                  <c:v>2747</c:v>
                </c:pt>
                <c:pt idx="1">
                  <c:v>2448</c:v>
                </c:pt>
                <c:pt idx="2">
                  <c:v>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C-4DF1-94FC-BB8FB9C278A3}"/>
            </c:ext>
          </c:extLst>
        </c:ser>
        <c:ser>
          <c:idx val="2"/>
          <c:order val="2"/>
          <c:tx>
            <c:v>sierpień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'z2'!$C$11:$E$11</c:f>
              <c:strCache>
                <c:ptCount val="3"/>
                <c:pt idx="0">
                  <c:v>hotdogi</c:v>
                </c:pt>
                <c:pt idx="1">
                  <c:v>kukurydza</c:v>
                </c:pt>
                <c:pt idx="2">
                  <c:v>lody</c:v>
                </c:pt>
              </c:strCache>
            </c:strRef>
          </c:cat>
          <c:val>
            <c:numRef>
              <c:f>'z2'!$C$14:$E$14</c:f>
              <c:numCache>
                <c:formatCode>General</c:formatCode>
                <c:ptCount val="3"/>
                <c:pt idx="0">
                  <c:v>2665</c:v>
                </c:pt>
                <c:pt idx="1">
                  <c:v>2390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C-4DF1-94FC-BB8FB9C2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326383"/>
        <c:axId val="2026482687"/>
      </c:barChart>
      <c:catAx>
        <c:axId val="19963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6482687"/>
        <c:crosses val="autoZero"/>
        <c:auto val="1"/>
        <c:lblAlgn val="ctr"/>
        <c:lblOffset val="100"/>
        <c:noMultiLvlLbl val="0"/>
      </c:catAx>
      <c:valAx>
        <c:axId val="20264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3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3</xdr:row>
      <xdr:rowOff>52387</xdr:rowOff>
    </xdr:from>
    <xdr:to>
      <xdr:col>12</xdr:col>
      <xdr:colOff>504825</xdr:colOff>
      <xdr:row>17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A79B6D-057A-CE2A-C721-A57720B6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9.859754398145" createdVersion="8" refreshedVersion="8" minRefreshableVersion="3" recordCount="93" xr:uid="{DDDD3332-5B17-4669-89C8-E30467BC95A9}">
  <cacheSource type="worksheet">
    <worksheetSource ref="F1:H1048576" sheet="z1 i z3"/>
  </cacheSource>
  <cacheFields count="3">
    <cacheField name="hotdogi" numFmtId="0">
      <sharedItems containsString="0" containsBlank="1" containsNumber="1" containsInteger="1" minValue="58" maxValue="121"/>
    </cacheField>
    <cacheField name="lody" numFmtId="0">
      <sharedItems containsString="0" containsBlank="1" containsNumber="1" containsInteger="1" minValue="82" maxValue="157"/>
    </cacheField>
    <cacheField name="kukurydz" numFmtId="0">
      <sharedItems containsString="0" containsBlank="1" containsNumber="1" containsInteger="1" minValue="58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9.860299537038" createdVersion="8" refreshedVersion="8" minRefreshableVersion="3" recordCount="93" xr:uid="{0ACC5641-0F05-40A1-B7BA-2C685F128741}">
  <cacheSource type="worksheet">
    <worksheetSource ref="E1:H1048576" sheet="z1 i z3"/>
  </cacheSource>
  <cacheFields count="6">
    <cacheField name="data" numFmtId="0">
      <sharedItems containsNonDate="0" containsDate="1" containsString="0" containsBlank="1" minDate="2022-06-01T00:00:00" maxDate="2022-09-01T00:00:00" count="93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m/>
      </sharedItems>
      <fieldGroup par="5"/>
    </cacheField>
    <cacheField name="hotdogi" numFmtId="0">
      <sharedItems containsString="0" containsBlank="1" containsNumber="1" containsInteger="1" minValue="58" maxValue="121"/>
    </cacheField>
    <cacheField name="lody" numFmtId="0">
      <sharedItems containsString="0" containsBlank="1" containsNumber="1" containsInteger="1" minValue="82" maxValue="157"/>
    </cacheField>
    <cacheField name="kukurydz" numFmtId="0">
      <sharedItems containsString="0" containsBlank="1" containsNumber="1" containsInteger="1" minValue="58" maxValue="101"/>
    </cacheField>
    <cacheField name="Dni (data)" numFmtId="0" databaseField="0">
      <fieldGroup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Miesiące (data)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n v="90"/>
    <n v="120"/>
    <n v="80"/>
  </r>
  <r>
    <n v="93"/>
    <n v="124"/>
    <n v="82"/>
  </r>
  <r>
    <n v="100"/>
    <n v="132"/>
    <n v="87"/>
  </r>
  <r>
    <n v="100"/>
    <n v="132"/>
    <n v="87"/>
  </r>
  <r>
    <n v="100"/>
    <n v="132"/>
    <n v="87"/>
  </r>
  <r>
    <n v="83"/>
    <n v="111"/>
    <n v="75"/>
  </r>
  <r>
    <n v="93"/>
    <n v="124"/>
    <n v="82"/>
  </r>
  <r>
    <n v="93"/>
    <n v="124"/>
    <n v="82"/>
  </r>
  <r>
    <n v="79"/>
    <n v="107"/>
    <n v="72"/>
  </r>
  <r>
    <n v="79"/>
    <n v="107"/>
    <n v="72"/>
  </r>
  <r>
    <n v="72"/>
    <n v="99"/>
    <n v="68"/>
  </r>
  <r>
    <n v="72"/>
    <n v="99"/>
    <n v="68"/>
  </r>
  <r>
    <n v="58"/>
    <n v="82"/>
    <n v="58"/>
  </r>
  <r>
    <n v="79"/>
    <n v="107"/>
    <n v="72"/>
  </r>
  <r>
    <n v="86"/>
    <n v="115"/>
    <n v="77"/>
  </r>
  <r>
    <n v="86"/>
    <n v="115"/>
    <n v="77"/>
  </r>
  <r>
    <n v="62"/>
    <n v="86"/>
    <n v="61"/>
  </r>
  <r>
    <n v="79"/>
    <n v="107"/>
    <n v="72"/>
  </r>
  <r>
    <n v="83"/>
    <n v="111"/>
    <n v="75"/>
  </r>
  <r>
    <n v="83"/>
    <n v="111"/>
    <n v="75"/>
  </r>
  <r>
    <n v="83"/>
    <n v="111"/>
    <n v="75"/>
  </r>
  <r>
    <n v="103"/>
    <n v="136"/>
    <n v="89"/>
  </r>
  <r>
    <n v="114"/>
    <n v="148"/>
    <n v="96"/>
  </r>
  <r>
    <n v="121"/>
    <n v="157"/>
    <n v="101"/>
  </r>
  <r>
    <n v="121"/>
    <n v="157"/>
    <n v="101"/>
  </r>
  <r>
    <n v="86"/>
    <n v="115"/>
    <n v="77"/>
  </r>
  <r>
    <n v="86"/>
    <n v="115"/>
    <n v="77"/>
  </r>
  <r>
    <n v="72"/>
    <n v="99"/>
    <n v="68"/>
  </r>
  <r>
    <n v="90"/>
    <n v="120"/>
    <n v="80"/>
  </r>
  <r>
    <n v="93"/>
    <n v="124"/>
    <n v="82"/>
  </r>
  <r>
    <n v="100"/>
    <n v="132"/>
    <n v="87"/>
  </r>
  <r>
    <n v="100"/>
    <n v="132"/>
    <n v="87"/>
  </r>
  <r>
    <n v="79"/>
    <n v="107"/>
    <n v="72"/>
  </r>
  <r>
    <n v="79"/>
    <n v="107"/>
    <n v="72"/>
  </r>
  <r>
    <n v="93"/>
    <n v="124"/>
    <n v="82"/>
  </r>
  <r>
    <n v="72"/>
    <n v="99"/>
    <n v="68"/>
  </r>
  <r>
    <n v="79"/>
    <n v="107"/>
    <n v="72"/>
  </r>
  <r>
    <n v="90"/>
    <n v="120"/>
    <n v="80"/>
  </r>
  <r>
    <n v="72"/>
    <n v="99"/>
    <n v="68"/>
  </r>
  <r>
    <n v="103"/>
    <n v="136"/>
    <n v="89"/>
  </r>
  <r>
    <n v="100"/>
    <n v="132"/>
    <n v="87"/>
  </r>
  <r>
    <n v="90"/>
    <n v="120"/>
    <n v="80"/>
  </r>
  <r>
    <n v="83"/>
    <n v="111"/>
    <n v="75"/>
  </r>
  <r>
    <n v="65"/>
    <n v="91"/>
    <n v="63"/>
  </r>
  <r>
    <n v="69"/>
    <n v="95"/>
    <n v="65"/>
  </r>
  <r>
    <n v="86"/>
    <n v="115"/>
    <n v="77"/>
  </r>
  <r>
    <n v="86"/>
    <n v="115"/>
    <n v="77"/>
  </r>
  <r>
    <n v="72"/>
    <n v="99"/>
    <n v="68"/>
  </r>
  <r>
    <n v="79"/>
    <n v="107"/>
    <n v="72"/>
  </r>
  <r>
    <n v="93"/>
    <n v="124"/>
    <n v="82"/>
  </r>
  <r>
    <n v="103"/>
    <n v="136"/>
    <n v="89"/>
  </r>
  <r>
    <n v="100"/>
    <n v="132"/>
    <n v="87"/>
  </r>
  <r>
    <n v="86"/>
    <n v="115"/>
    <n v="77"/>
  </r>
  <r>
    <n v="96"/>
    <n v="128"/>
    <n v="84"/>
  </r>
  <r>
    <n v="107"/>
    <n v="140"/>
    <n v="91"/>
  </r>
  <r>
    <n v="96"/>
    <n v="128"/>
    <n v="84"/>
  </r>
  <r>
    <n v="100"/>
    <n v="132"/>
    <n v="87"/>
  </r>
  <r>
    <n v="90"/>
    <n v="120"/>
    <n v="80"/>
  </r>
  <r>
    <n v="96"/>
    <n v="128"/>
    <n v="84"/>
  </r>
  <r>
    <n v="93"/>
    <n v="124"/>
    <n v="82"/>
  </r>
  <r>
    <n v="90"/>
    <n v="120"/>
    <n v="80"/>
  </r>
  <r>
    <n v="83"/>
    <n v="111"/>
    <n v="75"/>
  </r>
  <r>
    <n v="72"/>
    <n v="99"/>
    <n v="68"/>
  </r>
  <r>
    <n v="79"/>
    <n v="107"/>
    <n v="72"/>
  </r>
  <r>
    <n v="96"/>
    <n v="128"/>
    <n v="84"/>
  </r>
  <r>
    <n v="72"/>
    <n v="99"/>
    <n v="68"/>
  </r>
  <r>
    <n v="79"/>
    <n v="107"/>
    <n v="72"/>
  </r>
  <r>
    <n v="86"/>
    <n v="115"/>
    <n v="77"/>
  </r>
  <r>
    <n v="100"/>
    <n v="132"/>
    <n v="87"/>
  </r>
  <r>
    <n v="76"/>
    <n v="103"/>
    <n v="70"/>
  </r>
  <r>
    <n v="69"/>
    <n v="95"/>
    <n v="65"/>
  </r>
  <r>
    <n v="65"/>
    <n v="91"/>
    <n v="63"/>
  </r>
  <r>
    <n v="72"/>
    <n v="99"/>
    <n v="68"/>
  </r>
  <r>
    <n v="96"/>
    <n v="128"/>
    <n v="84"/>
  </r>
  <r>
    <n v="79"/>
    <n v="107"/>
    <n v="72"/>
  </r>
  <r>
    <n v="72"/>
    <n v="99"/>
    <n v="68"/>
  </r>
  <r>
    <n v="72"/>
    <n v="99"/>
    <n v="68"/>
  </r>
  <r>
    <n v="79"/>
    <n v="107"/>
    <n v="72"/>
  </r>
  <r>
    <n v="79"/>
    <n v="107"/>
    <n v="72"/>
  </r>
  <r>
    <n v="90"/>
    <n v="120"/>
    <n v="80"/>
  </r>
  <r>
    <n v="96"/>
    <n v="128"/>
    <n v="84"/>
  </r>
  <r>
    <n v="86"/>
    <n v="115"/>
    <n v="77"/>
  </r>
  <r>
    <n v="86"/>
    <n v="115"/>
    <n v="77"/>
  </r>
  <r>
    <n v="90"/>
    <n v="120"/>
    <n v="80"/>
  </r>
  <r>
    <n v="96"/>
    <n v="128"/>
    <n v="84"/>
  </r>
  <r>
    <n v="103"/>
    <n v="136"/>
    <n v="89"/>
  </r>
  <r>
    <n v="117"/>
    <n v="153"/>
    <n v="98"/>
  </r>
  <r>
    <n v="96"/>
    <n v="128"/>
    <n v="84"/>
  </r>
  <r>
    <n v="117"/>
    <n v="153"/>
    <n v="98"/>
  </r>
  <r>
    <n v="86"/>
    <n v="115"/>
    <n v="77"/>
  </r>
  <r>
    <n v="83"/>
    <n v="111"/>
    <n v="75"/>
  </r>
  <r>
    <n v="93"/>
    <n v="124"/>
    <n v="82"/>
  </r>
  <r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n v="90"/>
    <n v="120"/>
    <n v="80"/>
  </r>
  <r>
    <x v="1"/>
    <n v="93"/>
    <n v="124"/>
    <n v="82"/>
  </r>
  <r>
    <x v="2"/>
    <n v="100"/>
    <n v="132"/>
    <n v="87"/>
  </r>
  <r>
    <x v="3"/>
    <n v="100"/>
    <n v="132"/>
    <n v="87"/>
  </r>
  <r>
    <x v="4"/>
    <n v="100"/>
    <n v="132"/>
    <n v="87"/>
  </r>
  <r>
    <x v="5"/>
    <n v="83"/>
    <n v="111"/>
    <n v="75"/>
  </r>
  <r>
    <x v="6"/>
    <n v="93"/>
    <n v="124"/>
    <n v="82"/>
  </r>
  <r>
    <x v="7"/>
    <n v="93"/>
    <n v="124"/>
    <n v="82"/>
  </r>
  <r>
    <x v="8"/>
    <n v="79"/>
    <n v="107"/>
    <n v="72"/>
  </r>
  <r>
    <x v="9"/>
    <n v="79"/>
    <n v="107"/>
    <n v="72"/>
  </r>
  <r>
    <x v="10"/>
    <n v="72"/>
    <n v="99"/>
    <n v="68"/>
  </r>
  <r>
    <x v="11"/>
    <n v="72"/>
    <n v="99"/>
    <n v="68"/>
  </r>
  <r>
    <x v="12"/>
    <n v="58"/>
    <n v="82"/>
    <n v="58"/>
  </r>
  <r>
    <x v="13"/>
    <n v="79"/>
    <n v="107"/>
    <n v="72"/>
  </r>
  <r>
    <x v="14"/>
    <n v="86"/>
    <n v="115"/>
    <n v="77"/>
  </r>
  <r>
    <x v="15"/>
    <n v="86"/>
    <n v="115"/>
    <n v="77"/>
  </r>
  <r>
    <x v="16"/>
    <n v="62"/>
    <n v="86"/>
    <n v="61"/>
  </r>
  <r>
    <x v="17"/>
    <n v="79"/>
    <n v="107"/>
    <n v="72"/>
  </r>
  <r>
    <x v="18"/>
    <n v="83"/>
    <n v="111"/>
    <n v="75"/>
  </r>
  <r>
    <x v="19"/>
    <n v="83"/>
    <n v="111"/>
    <n v="75"/>
  </r>
  <r>
    <x v="20"/>
    <n v="83"/>
    <n v="111"/>
    <n v="75"/>
  </r>
  <r>
    <x v="21"/>
    <n v="103"/>
    <n v="136"/>
    <n v="89"/>
  </r>
  <r>
    <x v="22"/>
    <n v="114"/>
    <n v="148"/>
    <n v="96"/>
  </r>
  <r>
    <x v="23"/>
    <n v="121"/>
    <n v="157"/>
    <n v="101"/>
  </r>
  <r>
    <x v="24"/>
    <n v="121"/>
    <n v="157"/>
    <n v="101"/>
  </r>
  <r>
    <x v="25"/>
    <n v="86"/>
    <n v="115"/>
    <n v="77"/>
  </r>
  <r>
    <x v="26"/>
    <n v="86"/>
    <n v="115"/>
    <n v="77"/>
  </r>
  <r>
    <x v="27"/>
    <n v="72"/>
    <n v="99"/>
    <n v="68"/>
  </r>
  <r>
    <x v="28"/>
    <n v="90"/>
    <n v="120"/>
    <n v="80"/>
  </r>
  <r>
    <x v="29"/>
    <n v="93"/>
    <n v="124"/>
    <n v="82"/>
  </r>
  <r>
    <x v="30"/>
    <n v="100"/>
    <n v="132"/>
    <n v="87"/>
  </r>
  <r>
    <x v="31"/>
    <n v="100"/>
    <n v="132"/>
    <n v="87"/>
  </r>
  <r>
    <x v="32"/>
    <n v="79"/>
    <n v="107"/>
    <n v="72"/>
  </r>
  <r>
    <x v="33"/>
    <n v="79"/>
    <n v="107"/>
    <n v="72"/>
  </r>
  <r>
    <x v="34"/>
    <n v="93"/>
    <n v="124"/>
    <n v="82"/>
  </r>
  <r>
    <x v="35"/>
    <n v="72"/>
    <n v="99"/>
    <n v="68"/>
  </r>
  <r>
    <x v="36"/>
    <n v="79"/>
    <n v="107"/>
    <n v="72"/>
  </r>
  <r>
    <x v="37"/>
    <n v="90"/>
    <n v="120"/>
    <n v="80"/>
  </r>
  <r>
    <x v="38"/>
    <n v="72"/>
    <n v="99"/>
    <n v="68"/>
  </r>
  <r>
    <x v="39"/>
    <n v="103"/>
    <n v="136"/>
    <n v="89"/>
  </r>
  <r>
    <x v="40"/>
    <n v="100"/>
    <n v="132"/>
    <n v="87"/>
  </r>
  <r>
    <x v="41"/>
    <n v="90"/>
    <n v="120"/>
    <n v="80"/>
  </r>
  <r>
    <x v="42"/>
    <n v="83"/>
    <n v="111"/>
    <n v="75"/>
  </r>
  <r>
    <x v="43"/>
    <n v="65"/>
    <n v="91"/>
    <n v="63"/>
  </r>
  <r>
    <x v="44"/>
    <n v="69"/>
    <n v="95"/>
    <n v="65"/>
  </r>
  <r>
    <x v="45"/>
    <n v="86"/>
    <n v="115"/>
    <n v="77"/>
  </r>
  <r>
    <x v="46"/>
    <n v="86"/>
    <n v="115"/>
    <n v="77"/>
  </r>
  <r>
    <x v="47"/>
    <n v="72"/>
    <n v="99"/>
    <n v="68"/>
  </r>
  <r>
    <x v="48"/>
    <n v="79"/>
    <n v="107"/>
    <n v="72"/>
  </r>
  <r>
    <x v="49"/>
    <n v="93"/>
    <n v="124"/>
    <n v="82"/>
  </r>
  <r>
    <x v="50"/>
    <n v="103"/>
    <n v="136"/>
    <n v="89"/>
  </r>
  <r>
    <x v="51"/>
    <n v="100"/>
    <n v="132"/>
    <n v="87"/>
  </r>
  <r>
    <x v="52"/>
    <n v="86"/>
    <n v="115"/>
    <n v="77"/>
  </r>
  <r>
    <x v="53"/>
    <n v="96"/>
    <n v="128"/>
    <n v="84"/>
  </r>
  <r>
    <x v="54"/>
    <n v="107"/>
    <n v="140"/>
    <n v="91"/>
  </r>
  <r>
    <x v="55"/>
    <n v="96"/>
    <n v="128"/>
    <n v="84"/>
  </r>
  <r>
    <x v="56"/>
    <n v="100"/>
    <n v="132"/>
    <n v="87"/>
  </r>
  <r>
    <x v="57"/>
    <n v="90"/>
    <n v="120"/>
    <n v="80"/>
  </r>
  <r>
    <x v="58"/>
    <n v="96"/>
    <n v="128"/>
    <n v="84"/>
  </r>
  <r>
    <x v="59"/>
    <n v="93"/>
    <n v="124"/>
    <n v="82"/>
  </r>
  <r>
    <x v="60"/>
    <n v="90"/>
    <n v="120"/>
    <n v="80"/>
  </r>
  <r>
    <x v="61"/>
    <n v="83"/>
    <n v="111"/>
    <n v="75"/>
  </r>
  <r>
    <x v="62"/>
    <n v="72"/>
    <n v="99"/>
    <n v="68"/>
  </r>
  <r>
    <x v="63"/>
    <n v="79"/>
    <n v="107"/>
    <n v="72"/>
  </r>
  <r>
    <x v="64"/>
    <n v="96"/>
    <n v="128"/>
    <n v="84"/>
  </r>
  <r>
    <x v="65"/>
    <n v="72"/>
    <n v="99"/>
    <n v="68"/>
  </r>
  <r>
    <x v="66"/>
    <n v="79"/>
    <n v="107"/>
    <n v="72"/>
  </r>
  <r>
    <x v="67"/>
    <n v="86"/>
    <n v="115"/>
    <n v="77"/>
  </r>
  <r>
    <x v="68"/>
    <n v="100"/>
    <n v="132"/>
    <n v="87"/>
  </r>
  <r>
    <x v="69"/>
    <n v="76"/>
    <n v="103"/>
    <n v="70"/>
  </r>
  <r>
    <x v="70"/>
    <n v="69"/>
    <n v="95"/>
    <n v="65"/>
  </r>
  <r>
    <x v="71"/>
    <n v="65"/>
    <n v="91"/>
    <n v="63"/>
  </r>
  <r>
    <x v="72"/>
    <n v="72"/>
    <n v="99"/>
    <n v="68"/>
  </r>
  <r>
    <x v="73"/>
    <n v="96"/>
    <n v="128"/>
    <n v="84"/>
  </r>
  <r>
    <x v="74"/>
    <n v="79"/>
    <n v="107"/>
    <n v="72"/>
  </r>
  <r>
    <x v="75"/>
    <n v="72"/>
    <n v="99"/>
    <n v="68"/>
  </r>
  <r>
    <x v="76"/>
    <n v="72"/>
    <n v="99"/>
    <n v="68"/>
  </r>
  <r>
    <x v="77"/>
    <n v="79"/>
    <n v="107"/>
    <n v="72"/>
  </r>
  <r>
    <x v="78"/>
    <n v="79"/>
    <n v="107"/>
    <n v="72"/>
  </r>
  <r>
    <x v="79"/>
    <n v="90"/>
    <n v="120"/>
    <n v="80"/>
  </r>
  <r>
    <x v="80"/>
    <n v="96"/>
    <n v="128"/>
    <n v="84"/>
  </r>
  <r>
    <x v="81"/>
    <n v="86"/>
    <n v="115"/>
    <n v="77"/>
  </r>
  <r>
    <x v="82"/>
    <n v="86"/>
    <n v="115"/>
    <n v="77"/>
  </r>
  <r>
    <x v="83"/>
    <n v="90"/>
    <n v="120"/>
    <n v="80"/>
  </r>
  <r>
    <x v="84"/>
    <n v="96"/>
    <n v="128"/>
    <n v="84"/>
  </r>
  <r>
    <x v="85"/>
    <n v="103"/>
    <n v="136"/>
    <n v="89"/>
  </r>
  <r>
    <x v="86"/>
    <n v="117"/>
    <n v="153"/>
    <n v="98"/>
  </r>
  <r>
    <x v="87"/>
    <n v="96"/>
    <n v="128"/>
    <n v="84"/>
  </r>
  <r>
    <x v="88"/>
    <n v="117"/>
    <n v="153"/>
    <n v="98"/>
  </r>
  <r>
    <x v="89"/>
    <n v="86"/>
    <n v="115"/>
    <n v="77"/>
  </r>
  <r>
    <x v="90"/>
    <n v="83"/>
    <n v="111"/>
    <n v="75"/>
  </r>
  <r>
    <x v="91"/>
    <n v="93"/>
    <n v="124"/>
    <n v="82"/>
  </r>
  <r>
    <x v="9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11BE0-3EDE-4561-B873-02D41BCD6C2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z hotdogi" fld="0" baseField="0" baseItem="0"/>
    <dataField name="Suma z lody" fld="1" baseField="0" baseItem="0"/>
    <dataField name="Suma z kukuryd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A08D3-9EBF-4904-BBC1-E84BD1A72D4B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8" firstHeaderRow="0" firstDataRow="1" firstDataCol="1"/>
  <pivotFields count="6"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dogi" fld="1" baseField="0" baseItem="0"/>
    <dataField name="Suma z kukurydz" fld="3" baseField="0" baseItem="0"/>
    <dataField name="Suma z lod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C27952-9000-48BD-8C58-387801B7A84B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temperatur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DC108C-11EF-4D15-9312-CCD8382982B8}" name="temperatury" displayName="temperatury" ref="A1:B93" tableType="queryTable" totalsRowShown="0">
  <autoFilter ref="A1:B93" xr:uid="{6BDC108C-11EF-4D15-9312-CCD8382982B8}"/>
  <tableColumns count="2">
    <tableColumn id="1" xr3:uid="{E568B3ED-76F7-4D31-B99B-6C32015F8AF2}" uniqueName="1" name="data" queryTableFieldId="1" dataDxfId="0"/>
    <tableColumn id="2" xr3:uid="{FEECF2EB-AF25-4EDC-BA86-4EEF2EABA362}" uniqueName="2" name="temperatur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AF08-3630-4506-A9F7-D65A5328A34A}">
  <dimension ref="A3:C4"/>
  <sheetViews>
    <sheetView workbookViewId="0">
      <selection activeCell="A3" sqref="A3"/>
    </sheetView>
  </sheetViews>
  <sheetFormatPr defaultRowHeight="15" x14ac:dyDescent="0.25"/>
  <cols>
    <col min="1" max="1" width="14.5703125" bestFit="1" customWidth="1"/>
    <col min="2" max="2" width="11.42578125" bestFit="1" customWidth="1"/>
    <col min="3" max="3" width="15.7109375" bestFit="1" customWidth="1"/>
  </cols>
  <sheetData>
    <row r="3" spans="1:3" x14ac:dyDescent="0.25">
      <c r="A3" t="s">
        <v>13</v>
      </c>
      <c r="B3" t="s">
        <v>14</v>
      </c>
      <c r="C3" t="s">
        <v>15</v>
      </c>
    </row>
    <row r="4" spans="1:3" x14ac:dyDescent="0.25">
      <c r="A4">
        <v>8051</v>
      </c>
      <c r="B4">
        <v>10781</v>
      </c>
      <c r="C4">
        <v>7193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C66E-2447-4AA3-86EF-7DE17F87CD69}">
  <dimension ref="A3:E14"/>
  <sheetViews>
    <sheetView workbookViewId="0">
      <selection activeCell="E18" sqref="E18"/>
    </sheetView>
  </sheetViews>
  <sheetFormatPr defaultRowHeight="15" x14ac:dyDescent="0.25"/>
  <cols>
    <col min="1" max="1" width="17.7109375" bestFit="1" customWidth="1"/>
    <col min="2" max="2" width="14.5703125" bestFit="1" customWidth="1"/>
    <col min="3" max="3" width="15.7109375" bestFit="1" customWidth="1"/>
    <col min="4" max="4" width="11.42578125" bestFit="1" customWidth="1"/>
  </cols>
  <sheetData>
    <row r="3" spans="1:5" x14ac:dyDescent="0.25">
      <c r="A3" s="4" t="s">
        <v>16</v>
      </c>
      <c r="B3" t="s">
        <v>13</v>
      </c>
      <c r="C3" t="s">
        <v>15</v>
      </c>
      <c r="D3" t="s">
        <v>14</v>
      </c>
    </row>
    <row r="4" spans="1:5" x14ac:dyDescent="0.25">
      <c r="A4" s="5" t="s">
        <v>18</v>
      </c>
    </row>
    <row r="5" spans="1:5" x14ac:dyDescent="0.25">
      <c r="A5" s="5" t="s">
        <v>19</v>
      </c>
      <c r="B5">
        <v>2639</v>
      </c>
      <c r="C5">
        <v>2355</v>
      </c>
      <c r="D5">
        <v>3527</v>
      </c>
    </row>
    <row r="6" spans="1:5" x14ac:dyDescent="0.25">
      <c r="A6" s="5" t="s">
        <v>20</v>
      </c>
      <c r="B6">
        <v>2747</v>
      </c>
      <c r="C6">
        <v>2448</v>
      </c>
      <c r="D6">
        <v>3675</v>
      </c>
    </row>
    <row r="7" spans="1:5" x14ac:dyDescent="0.25">
      <c r="A7" s="5" t="s">
        <v>21</v>
      </c>
      <c r="B7">
        <v>2665</v>
      </c>
      <c r="C7">
        <v>2390</v>
      </c>
      <c r="D7">
        <v>3579</v>
      </c>
    </row>
    <row r="8" spans="1:5" x14ac:dyDescent="0.25">
      <c r="A8" s="5" t="s">
        <v>17</v>
      </c>
      <c r="B8">
        <v>8051</v>
      </c>
      <c r="C8">
        <v>7193</v>
      </c>
      <c r="D8">
        <v>10781</v>
      </c>
    </row>
    <row r="11" spans="1:5" x14ac:dyDescent="0.25">
      <c r="C11" t="s">
        <v>11</v>
      </c>
      <c r="D11" t="s">
        <v>22</v>
      </c>
      <c r="E11" t="s">
        <v>8</v>
      </c>
    </row>
    <row r="12" spans="1:5" x14ac:dyDescent="0.25">
      <c r="B12" s="5" t="s">
        <v>19</v>
      </c>
      <c r="C12">
        <v>2639</v>
      </c>
      <c r="D12">
        <v>2355</v>
      </c>
      <c r="E12">
        <v>3527</v>
      </c>
    </row>
    <row r="13" spans="1:5" x14ac:dyDescent="0.25">
      <c r="B13" s="5" t="s">
        <v>20</v>
      </c>
      <c r="C13">
        <v>2747</v>
      </c>
      <c r="D13">
        <v>2448</v>
      </c>
      <c r="E13">
        <v>3675</v>
      </c>
    </row>
    <row r="14" spans="1:5" x14ac:dyDescent="0.25">
      <c r="B14" s="5" t="s">
        <v>21</v>
      </c>
      <c r="C14">
        <v>2665</v>
      </c>
      <c r="D14">
        <v>2390</v>
      </c>
      <c r="E14">
        <v>3579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7479-2E33-427F-9FFA-FEA3D4CFBD6A}">
  <dimension ref="A1:W93"/>
  <sheetViews>
    <sheetView tabSelected="1" workbookViewId="0">
      <selection activeCell="M2" sqref="M2"/>
    </sheetView>
  </sheetViews>
  <sheetFormatPr defaultRowHeight="15" x14ac:dyDescent="0.25"/>
  <cols>
    <col min="1" max="1" width="10.140625" bestFit="1" customWidth="1"/>
    <col min="2" max="2" width="14.42578125" bestFit="1" customWidth="1"/>
    <col min="5" max="5" width="10.140625" bestFit="1" customWidth="1"/>
  </cols>
  <sheetData>
    <row r="1" spans="1:23" x14ac:dyDescent="0.25">
      <c r="A1" t="s">
        <v>0</v>
      </c>
      <c r="B1" t="s">
        <v>1</v>
      </c>
      <c r="C1">
        <v>0</v>
      </c>
      <c r="E1" t="s">
        <v>0</v>
      </c>
      <c r="F1" t="s">
        <v>11</v>
      </c>
      <c r="G1" t="s">
        <v>8</v>
      </c>
      <c r="H1" t="s">
        <v>12</v>
      </c>
      <c r="I1" t="s">
        <v>23</v>
      </c>
      <c r="J1" t="s">
        <v>24</v>
      </c>
      <c r="K1" t="s">
        <v>25</v>
      </c>
      <c r="L1" t="s">
        <v>26</v>
      </c>
      <c r="M1">
        <v>0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25">
      <c r="A2" s="1">
        <v>44713</v>
      </c>
      <c r="B2">
        <v>24</v>
      </c>
      <c r="C2">
        <f t="shared" ref="C2:C33" si="0">IF(B2&gt;20,C1+1,0)</f>
        <v>1</v>
      </c>
      <c r="E2" s="1">
        <v>44713</v>
      </c>
      <c r="F2">
        <f>$O$2*(1+$R$2*((temperatury[[#This Row],[temperatura]]-24)/2))</f>
        <v>90</v>
      </c>
      <c r="G2">
        <f>$P$2*(1+((temperatury[[#This Row],[temperatura]]-24)/2))</f>
        <v>120</v>
      </c>
      <c r="H2">
        <f>$Q$2*(1+((temperatury[[#This Row],[temperatura]]-24)/2))</f>
        <v>80</v>
      </c>
      <c r="I2">
        <f>7*F2</f>
        <v>630</v>
      </c>
      <c r="J2">
        <f>5*G2</f>
        <v>600</v>
      </c>
      <c r="K2">
        <f>6*H2</f>
        <v>480</v>
      </c>
      <c r="L2">
        <f>SUM(I2:K2)</f>
        <v>1710</v>
      </c>
      <c r="M2">
        <f>L2+M1</f>
        <v>1710</v>
      </c>
      <c r="O2">
        <v>90</v>
      </c>
      <c r="P2">
        <v>120</v>
      </c>
      <c r="Q2">
        <v>80</v>
      </c>
      <c r="R2" s="2">
        <f>1/13</f>
        <v>7.6923076923076927E-2</v>
      </c>
      <c r="S2" s="2">
        <v>6.8965517241379309E-2</v>
      </c>
      <c r="T2" s="2">
        <v>5.8823529411764705E-2</v>
      </c>
      <c r="U2" s="2">
        <v>5</v>
      </c>
      <c r="V2" s="2">
        <v>6</v>
      </c>
      <c r="W2" s="2">
        <v>7</v>
      </c>
    </row>
    <row r="3" spans="1:23" x14ac:dyDescent="0.25">
      <c r="A3" s="1">
        <v>44714</v>
      </c>
      <c r="B3">
        <v>25</v>
      </c>
      <c r="C3">
        <f t="shared" si="0"/>
        <v>2</v>
      </c>
      <c r="E3" s="1">
        <v>44714</v>
      </c>
      <c r="F3">
        <f>IF(INT($O$2*(1+$R$2*((temperatury[[#This Row],[temperatura]]-24)/2)))&lt;0,0,INT($O$2*(1+$R$2*((temperatury[[#This Row],[temperatura]]-24)/2))))</f>
        <v>93</v>
      </c>
      <c r="G3">
        <f>IF(INT($P$2*(1+$S$2*((temperatury[[#This Row],[temperatura]]-24)/2)))&lt;0,0,INT($P$2*(1+$S$2*((temperatury[[#This Row],[temperatura]]-24)/2))))</f>
        <v>124</v>
      </c>
      <c r="H3">
        <f>IF(INT($Q$2*(1+$T$2*((temperatury[[#This Row],[temperatura]]-24)/2)))&lt;0,0,INT($Q$2*(1+$T$2*((temperatury[[#This Row],[temperatura]]-24)/2))))</f>
        <v>82</v>
      </c>
      <c r="I3">
        <f t="shared" ref="I3:I66" si="1">7*F3</f>
        <v>651</v>
      </c>
      <c r="J3">
        <f t="shared" ref="J3:J66" si="2">5*G3</f>
        <v>620</v>
      </c>
      <c r="K3">
        <f t="shared" ref="K3:K66" si="3">6*H3</f>
        <v>492</v>
      </c>
      <c r="L3">
        <f t="shared" ref="L3:L66" si="4">SUM(I3:K3)</f>
        <v>1763</v>
      </c>
      <c r="M3">
        <f t="shared" ref="M3:M66" si="5">L3+M2</f>
        <v>3473</v>
      </c>
      <c r="R3" s="2"/>
    </row>
    <row r="4" spans="1:23" x14ac:dyDescent="0.25">
      <c r="A4" s="1">
        <v>44715</v>
      </c>
      <c r="B4">
        <v>27</v>
      </c>
      <c r="C4">
        <f t="shared" si="0"/>
        <v>3</v>
      </c>
      <c r="E4" s="1">
        <v>44715</v>
      </c>
      <c r="F4">
        <f>IF(INT($O$2*(1+$R$2*((temperatury[[#This Row],[temperatura]]-24)/2)))&lt;0,0,INT($O$2*(1+$R$2*((temperatury[[#This Row],[temperatura]]-24)/2))))</f>
        <v>100</v>
      </c>
      <c r="G4">
        <f>IF(INT($P$2*(1+$S$2*((temperatury[[#This Row],[temperatura]]-24)/2)))&lt;0,0,INT($P$2*(1+$S$2*((temperatury[[#This Row],[temperatura]]-24)/2))))</f>
        <v>132</v>
      </c>
      <c r="H4">
        <f>IF(INT($Q$2*(1+$T$2*((temperatury[[#This Row],[temperatura]]-24)/2)))&lt;0,0,INT($Q$2*(1+$T$2*((temperatury[[#This Row],[temperatura]]-24)/2))))</f>
        <v>87</v>
      </c>
      <c r="I4">
        <f t="shared" si="1"/>
        <v>700</v>
      </c>
      <c r="J4">
        <f t="shared" si="2"/>
        <v>660</v>
      </c>
      <c r="K4">
        <f t="shared" si="3"/>
        <v>522</v>
      </c>
      <c r="L4">
        <f t="shared" si="4"/>
        <v>1882</v>
      </c>
      <c r="M4">
        <f t="shared" si="5"/>
        <v>5355</v>
      </c>
    </row>
    <row r="5" spans="1:23" x14ac:dyDescent="0.25">
      <c r="A5" s="1">
        <v>44716</v>
      </c>
      <c r="B5">
        <v>27</v>
      </c>
      <c r="C5">
        <f t="shared" si="0"/>
        <v>4</v>
      </c>
      <c r="E5" s="1">
        <v>44716</v>
      </c>
      <c r="F5">
        <f>IF(INT($O$2*(1+$R$2*((temperatury[[#This Row],[temperatura]]-24)/2)))&lt;0,0,INT($O$2*(1+$R$2*((temperatury[[#This Row],[temperatura]]-24)/2))))</f>
        <v>100</v>
      </c>
      <c r="G5">
        <f>IF(INT($P$2*(1+$S$2*((temperatury[[#This Row],[temperatura]]-24)/2)))&lt;0,0,INT($P$2*(1+$S$2*((temperatury[[#This Row],[temperatura]]-24)/2))))</f>
        <v>132</v>
      </c>
      <c r="H5">
        <f>IF(INT($Q$2*(1+$T$2*((temperatury[[#This Row],[temperatura]]-24)/2)))&lt;0,0,INT($Q$2*(1+$T$2*((temperatury[[#This Row],[temperatura]]-24)/2))))</f>
        <v>87</v>
      </c>
      <c r="I5">
        <f t="shared" si="1"/>
        <v>700</v>
      </c>
      <c r="J5">
        <f t="shared" si="2"/>
        <v>660</v>
      </c>
      <c r="K5">
        <f t="shared" si="3"/>
        <v>522</v>
      </c>
      <c r="L5">
        <f t="shared" si="4"/>
        <v>1882</v>
      </c>
      <c r="M5">
        <f t="shared" si="5"/>
        <v>7237</v>
      </c>
    </row>
    <row r="6" spans="1:23" x14ac:dyDescent="0.25">
      <c r="A6" s="1">
        <v>44717</v>
      </c>
      <c r="B6">
        <v>27</v>
      </c>
      <c r="C6">
        <f t="shared" si="0"/>
        <v>5</v>
      </c>
      <c r="E6" s="1">
        <v>44717</v>
      </c>
      <c r="F6">
        <f>IF(INT($O$2*(1+$R$2*((temperatury[[#This Row],[temperatura]]-24)/2)))&lt;0,0,INT($O$2*(1+$R$2*((temperatury[[#This Row],[temperatura]]-24)/2))))</f>
        <v>100</v>
      </c>
      <c r="G6">
        <f>IF(INT($P$2*(1+$S$2*((temperatury[[#This Row],[temperatura]]-24)/2)))&lt;0,0,INT($P$2*(1+$S$2*((temperatury[[#This Row],[temperatura]]-24)/2))))</f>
        <v>132</v>
      </c>
      <c r="H6">
        <f>IF(INT($Q$2*(1+$T$2*((temperatury[[#This Row],[temperatura]]-24)/2)))&lt;0,0,INT($Q$2*(1+$T$2*((temperatury[[#This Row],[temperatura]]-24)/2))))</f>
        <v>87</v>
      </c>
      <c r="I6">
        <f t="shared" si="1"/>
        <v>700</v>
      </c>
      <c r="J6">
        <f t="shared" si="2"/>
        <v>660</v>
      </c>
      <c r="K6">
        <f t="shared" si="3"/>
        <v>522</v>
      </c>
      <c r="L6">
        <f t="shared" si="4"/>
        <v>1882</v>
      </c>
      <c r="M6">
        <f t="shared" si="5"/>
        <v>9119</v>
      </c>
    </row>
    <row r="7" spans="1:23" x14ac:dyDescent="0.25">
      <c r="A7" s="1">
        <v>44718</v>
      </c>
      <c r="B7">
        <v>22</v>
      </c>
      <c r="C7">
        <f t="shared" si="0"/>
        <v>6</v>
      </c>
      <c r="E7" s="1">
        <v>44718</v>
      </c>
      <c r="F7">
        <f>IF(INT($O$2*(1+$R$2*((temperatury[[#This Row],[temperatura]]-24)/2)))&lt;0,0,INT($O$2*(1+$R$2*((temperatury[[#This Row],[temperatura]]-24)/2))))</f>
        <v>83</v>
      </c>
      <c r="G7">
        <f>IF(INT($P$2*(1+$S$2*((temperatury[[#This Row],[temperatura]]-24)/2)))&lt;0,0,INT($P$2*(1+$S$2*((temperatury[[#This Row],[temperatura]]-24)/2))))</f>
        <v>111</v>
      </c>
      <c r="H7">
        <f>IF(INT($Q$2*(1+$T$2*((temperatury[[#This Row],[temperatura]]-24)/2)))&lt;0,0,INT($Q$2*(1+$T$2*((temperatury[[#This Row],[temperatura]]-24)/2))))</f>
        <v>75</v>
      </c>
      <c r="I7">
        <f t="shared" si="1"/>
        <v>581</v>
      </c>
      <c r="J7">
        <f t="shared" si="2"/>
        <v>555</v>
      </c>
      <c r="K7">
        <f t="shared" si="3"/>
        <v>450</v>
      </c>
      <c r="L7">
        <f t="shared" si="4"/>
        <v>1586</v>
      </c>
      <c r="M7">
        <f t="shared" si="5"/>
        <v>10705</v>
      </c>
    </row>
    <row r="8" spans="1:23" x14ac:dyDescent="0.25">
      <c r="A8" s="1">
        <v>44719</v>
      </c>
      <c r="B8">
        <v>25</v>
      </c>
      <c r="C8">
        <f t="shared" si="0"/>
        <v>7</v>
      </c>
      <c r="E8" s="1">
        <v>44719</v>
      </c>
      <c r="F8">
        <f>IF(INT($O$2*(1+$R$2*((temperatury[[#This Row],[temperatura]]-24)/2)))&lt;0,0,INT($O$2*(1+$R$2*((temperatury[[#This Row],[temperatura]]-24)/2))))</f>
        <v>93</v>
      </c>
      <c r="G8">
        <f>IF(INT($P$2*(1+$S$2*((temperatury[[#This Row],[temperatura]]-24)/2)))&lt;0,0,INT($P$2*(1+$S$2*((temperatury[[#This Row],[temperatura]]-24)/2))))</f>
        <v>124</v>
      </c>
      <c r="H8">
        <f>IF(INT($Q$2*(1+$T$2*((temperatury[[#This Row],[temperatura]]-24)/2)))&lt;0,0,INT($Q$2*(1+$T$2*((temperatury[[#This Row],[temperatura]]-24)/2))))</f>
        <v>82</v>
      </c>
      <c r="I8">
        <f t="shared" si="1"/>
        <v>651</v>
      </c>
      <c r="J8">
        <f t="shared" si="2"/>
        <v>620</v>
      </c>
      <c r="K8">
        <f t="shared" si="3"/>
        <v>492</v>
      </c>
      <c r="L8">
        <f t="shared" si="4"/>
        <v>1763</v>
      </c>
      <c r="M8">
        <f t="shared" si="5"/>
        <v>12468</v>
      </c>
    </row>
    <row r="9" spans="1:23" x14ac:dyDescent="0.25">
      <c r="A9" s="1">
        <v>44720</v>
      </c>
      <c r="B9">
        <v>25</v>
      </c>
      <c r="C9">
        <f t="shared" si="0"/>
        <v>8</v>
      </c>
      <c r="E9" s="1">
        <v>44720</v>
      </c>
      <c r="F9">
        <f>IF(INT($O$2*(1+$R$2*((temperatury[[#This Row],[temperatura]]-24)/2)))&lt;0,0,INT($O$2*(1+$R$2*((temperatury[[#This Row],[temperatura]]-24)/2))))</f>
        <v>93</v>
      </c>
      <c r="G9">
        <f>IF(INT($P$2*(1+$S$2*((temperatury[[#This Row],[temperatura]]-24)/2)))&lt;0,0,INT($P$2*(1+$S$2*((temperatury[[#This Row],[temperatura]]-24)/2))))</f>
        <v>124</v>
      </c>
      <c r="H9">
        <f>IF(INT($Q$2*(1+$T$2*((temperatury[[#This Row],[temperatura]]-24)/2)))&lt;0,0,INT($Q$2*(1+$T$2*((temperatury[[#This Row],[temperatura]]-24)/2))))</f>
        <v>82</v>
      </c>
      <c r="I9">
        <f t="shared" si="1"/>
        <v>651</v>
      </c>
      <c r="J9">
        <f t="shared" si="2"/>
        <v>620</v>
      </c>
      <c r="K9">
        <f t="shared" si="3"/>
        <v>492</v>
      </c>
      <c r="L9">
        <f t="shared" si="4"/>
        <v>1763</v>
      </c>
      <c r="M9">
        <f t="shared" si="5"/>
        <v>14231</v>
      </c>
    </row>
    <row r="10" spans="1:23" x14ac:dyDescent="0.25">
      <c r="A10" s="1">
        <v>44721</v>
      </c>
      <c r="B10">
        <v>21</v>
      </c>
      <c r="C10">
        <f t="shared" si="0"/>
        <v>9</v>
      </c>
      <c r="E10" s="1">
        <v>44721</v>
      </c>
      <c r="F10">
        <f>IF(INT($O$2*(1+$R$2*((temperatury[[#This Row],[temperatura]]-24)/2)))&lt;0,0,INT($O$2*(1+$R$2*((temperatury[[#This Row],[temperatura]]-24)/2))))</f>
        <v>79</v>
      </c>
      <c r="G10">
        <f>IF(INT($P$2*(1+$S$2*((temperatury[[#This Row],[temperatura]]-24)/2)))&lt;0,0,INT($P$2*(1+$S$2*((temperatury[[#This Row],[temperatura]]-24)/2))))</f>
        <v>107</v>
      </c>
      <c r="H10">
        <f>IF(INT($Q$2*(1+$T$2*((temperatury[[#This Row],[temperatura]]-24)/2)))&lt;0,0,INT($Q$2*(1+$T$2*((temperatury[[#This Row],[temperatura]]-24)/2))))</f>
        <v>72</v>
      </c>
      <c r="I10">
        <f t="shared" si="1"/>
        <v>553</v>
      </c>
      <c r="J10">
        <f t="shared" si="2"/>
        <v>535</v>
      </c>
      <c r="K10">
        <f t="shared" si="3"/>
        <v>432</v>
      </c>
      <c r="L10">
        <f t="shared" si="4"/>
        <v>1520</v>
      </c>
      <c r="M10">
        <f t="shared" si="5"/>
        <v>15751</v>
      </c>
    </row>
    <row r="11" spans="1:23" x14ac:dyDescent="0.25">
      <c r="A11" s="1">
        <v>44722</v>
      </c>
      <c r="B11">
        <v>21</v>
      </c>
      <c r="C11">
        <f t="shared" si="0"/>
        <v>10</v>
      </c>
      <c r="E11" s="1">
        <v>44722</v>
      </c>
      <c r="F11">
        <f>IF(INT($O$2*(1+$R$2*((temperatury[[#This Row],[temperatura]]-24)/2)))&lt;0,0,INT($O$2*(1+$R$2*((temperatury[[#This Row],[temperatura]]-24)/2))))</f>
        <v>79</v>
      </c>
      <c r="G11">
        <f>IF(INT($P$2*(1+$S$2*((temperatury[[#This Row],[temperatura]]-24)/2)))&lt;0,0,INT($P$2*(1+$S$2*((temperatury[[#This Row],[temperatura]]-24)/2))))</f>
        <v>107</v>
      </c>
      <c r="H11">
        <f>IF(INT($Q$2*(1+$T$2*((temperatury[[#This Row],[temperatura]]-24)/2)))&lt;0,0,INT($Q$2*(1+$T$2*((temperatury[[#This Row],[temperatura]]-24)/2))))</f>
        <v>72</v>
      </c>
      <c r="I11">
        <f t="shared" si="1"/>
        <v>553</v>
      </c>
      <c r="J11">
        <f t="shared" si="2"/>
        <v>535</v>
      </c>
      <c r="K11">
        <f t="shared" si="3"/>
        <v>432</v>
      </c>
      <c r="L11">
        <f t="shared" si="4"/>
        <v>1520</v>
      </c>
      <c r="M11">
        <f t="shared" si="5"/>
        <v>17271</v>
      </c>
    </row>
    <row r="12" spans="1:23" x14ac:dyDescent="0.25">
      <c r="A12" s="1">
        <v>44723</v>
      </c>
      <c r="B12">
        <v>19</v>
      </c>
      <c r="C12">
        <f t="shared" si="0"/>
        <v>0</v>
      </c>
      <c r="E12" s="1">
        <v>44723</v>
      </c>
      <c r="F12">
        <f>IF(INT($O$2*(1+$R$2*((temperatury[[#This Row],[temperatura]]-24)/2)))&lt;0,0,INT($O$2*(1+$R$2*((temperatury[[#This Row],[temperatura]]-24)/2))))</f>
        <v>72</v>
      </c>
      <c r="G12">
        <f>IF(INT($P$2*(1+$S$2*((temperatury[[#This Row],[temperatura]]-24)/2)))&lt;0,0,INT($P$2*(1+$S$2*((temperatury[[#This Row],[temperatura]]-24)/2))))</f>
        <v>99</v>
      </c>
      <c r="H12">
        <f>IF(INT($Q$2*(1+$T$2*((temperatury[[#This Row],[temperatura]]-24)/2)))&lt;0,0,INT($Q$2*(1+$T$2*((temperatury[[#This Row],[temperatura]]-24)/2))))</f>
        <v>68</v>
      </c>
      <c r="I12">
        <f t="shared" si="1"/>
        <v>504</v>
      </c>
      <c r="J12">
        <f t="shared" si="2"/>
        <v>495</v>
      </c>
      <c r="K12">
        <f t="shared" si="3"/>
        <v>408</v>
      </c>
      <c r="L12">
        <f t="shared" si="4"/>
        <v>1407</v>
      </c>
      <c r="M12">
        <f t="shared" si="5"/>
        <v>18678</v>
      </c>
    </row>
    <row r="13" spans="1:23" x14ac:dyDescent="0.25">
      <c r="A13" s="1">
        <v>44724</v>
      </c>
      <c r="B13">
        <v>19</v>
      </c>
      <c r="C13">
        <f t="shared" si="0"/>
        <v>0</v>
      </c>
      <c r="E13" s="1">
        <v>44724</v>
      </c>
      <c r="F13">
        <f>IF(INT($O$2*(1+$R$2*((temperatury[[#This Row],[temperatura]]-24)/2)))&lt;0,0,INT($O$2*(1+$R$2*((temperatury[[#This Row],[temperatura]]-24)/2))))</f>
        <v>72</v>
      </c>
      <c r="G13">
        <f>IF(INT($P$2*(1+$S$2*((temperatury[[#This Row],[temperatura]]-24)/2)))&lt;0,0,INT($P$2*(1+$S$2*((temperatury[[#This Row],[temperatura]]-24)/2))))</f>
        <v>99</v>
      </c>
      <c r="H13">
        <f>IF(INT($Q$2*(1+$T$2*((temperatury[[#This Row],[temperatura]]-24)/2)))&lt;0,0,INT($Q$2*(1+$T$2*((temperatury[[#This Row],[temperatura]]-24)/2))))</f>
        <v>68</v>
      </c>
      <c r="I13">
        <f t="shared" si="1"/>
        <v>504</v>
      </c>
      <c r="J13">
        <f t="shared" si="2"/>
        <v>495</v>
      </c>
      <c r="K13">
        <f t="shared" si="3"/>
        <v>408</v>
      </c>
      <c r="L13">
        <f t="shared" si="4"/>
        <v>1407</v>
      </c>
      <c r="M13">
        <f t="shared" si="5"/>
        <v>20085</v>
      </c>
    </row>
    <row r="14" spans="1:23" x14ac:dyDescent="0.25">
      <c r="A14" s="1">
        <v>44725</v>
      </c>
      <c r="B14">
        <v>15</v>
      </c>
      <c r="C14">
        <f t="shared" si="0"/>
        <v>0</v>
      </c>
      <c r="E14" s="1">
        <v>44725</v>
      </c>
      <c r="F14">
        <f>IF(INT($O$2*(1+$R$2*((temperatury[[#This Row],[temperatura]]-24)/2)))&lt;0,0,INT($O$2*(1+$R$2*((temperatury[[#This Row],[temperatura]]-24)/2))))</f>
        <v>58</v>
      </c>
      <c r="G14">
        <f>IF(INT($P$2*(1+$S$2*((temperatury[[#This Row],[temperatura]]-24)/2)))&lt;0,0,INT($P$2*(1+$S$2*((temperatury[[#This Row],[temperatura]]-24)/2))))</f>
        <v>82</v>
      </c>
      <c r="H14">
        <f>IF(INT($Q$2*(1+$T$2*((temperatury[[#This Row],[temperatura]]-24)/2)))&lt;0,0,INT($Q$2*(1+$T$2*((temperatury[[#This Row],[temperatura]]-24)/2))))</f>
        <v>58</v>
      </c>
      <c r="I14">
        <f t="shared" si="1"/>
        <v>406</v>
      </c>
      <c r="J14">
        <f t="shared" si="2"/>
        <v>410</v>
      </c>
      <c r="K14">
        <f t="shared" si="3"/>
        <v>348</v>
      </c>
      <c r="L14">
        <f t="shared" si="4"/>
        <v>1164</v>
      </c>
      <c r="M14">
        <f t="shared" si="5"/>
        <v>21249</v>
      </c>
    </row>
    <row r="15" spans="1:23" x14ac:dyDescent="0.25">
      <c r="A15" s="1">
        <v>44726</v>
      </c>
      <c r="B15">
        <v>21</v>
      </c>
      <c r="C15">
        <f t="shared" si="0"/>
        <v>1</v>
      </c>
      <c r="E15" s="1">
        <v>44726</v>
      </c>
      <c r="F15">
        <f>IF(INT($O$2*(1+$R$2*((temperatury[[#This Row],[temperatura]]-24)/2)))&lt;0,0,INT($O$2*(1+$R$2*((temperatury[[#This Row],[temperatura]]-24)/2))))</f>
        <v>79</v>
      </c>
      <c r="G15">
        <f>IF(INT($P$2*(1+$S$2*((temperatury[[#This Row],[temperatura]]-24)/2)))&lt;0,0,INT($P$2*(1+$S$2*((temperatury[[#This Row],[temperatura]]-24)/2))))</f>
        <v>107</v>
      </c>
      <c r="H15">
        <f>IF(INT($Q$2*(1+$T$2*((temperatury[[#This Row],[temperatura]]-24)/2)))&lt;0,0,INT($Q$2*(1+$T$2*((temperatury[[#This Row],[temperatura]]-24)/2))))</f>
        <v>72</v>
      </c>
      <c r="I15">
        <f t="shared" si="1"/>
        <v>553</v>
      </c>
      <c r="J15">
        <f t="shared" si="2"/>
        <v>535</v>
      </c>
      <c r="K15">
        <f t="shared" si="3"/>
        <v>432</v>
      </c>
      <c r="L15">
        <f t="shared" si="4"/>
        <v>1520</v>
      </c>
      <c r="M15">
        <f t="shared" si="5"/>
        <v>22769</v>
      </c>
    </row>
    <row r="16" spans="1:23" x14ac:dyDescent="0.25">
      <c r="A16" s="1">
        <v>44727</v>
      </c>
      <c r="B16">
        <v>23</v>
      </c>
      <c r="C16">
        <f t="shared" si="0"/>
        <v>2</v>
      </c>
      <c r="E16" s="1">
        <v>44727</v>
      </c>
      <c r="F16">
        <f>IF(INT($O$2*(1+$R$2*((temperatury[[#This Row],[temperatura]]-24)/2)))&lt;0,0,INT($O$2*(1+$R$2*((temperatury[[#This Row],[temperatura]]-24)/2))))</f>
        <v>86</v>
      </c>
      <c r="G16">
        <f>IF(INT($P$2*(1+$S$2*((temperatury[[#This Row],[temperatura]]-24)/2)))&lt;0,0,INT($P$2*(1+$S$2*((temperatury[[#This Row],[temperatura]]-24)/2))))</f>
        <v>115</v>
      </c>
      <c r="H16">
        <f>IF(INT($Q$2*(1+$T$2*((temperatury[[#This Row],[temperatura]]-24)/2)))&lt;0,0,INT($Q$2*(1+$T$2*((temperatury[[#This Row],[temperatura]]-24)/2))))</f>
        <v>77</v>
      </c>
      <c r="I16">
        <f t="shared" si="1"/>
        <v>602</v>
      </c>
      <c r="J16">
        <f t="shared" si="2"/>
        <v>575</v>
      </c>
      <c r="K16">
        <f t="shared" si="3"/>
        <v>462</v>
      </c>
      <c r="L16">
        <f t="shared" si="4"/>
        <v>1639</v>
      </c>
      <c r="M16">
        <f t="shared" si="5"/>
        <v>24408</v>
      </c>
    </row>
    <row r="17" spans="1:13" x14ac:dyDescent="0.25">
      <c r="A17" s="1">
        <v>44728</v>
      </c>
      <c r="B17">
        <v>23</v>
      </c>
      <c r="C17">
        <f t="shared" si="0"/>
        <v>3</v>
      </c>
      <c r="E17" s="1">
        <v>44728</v>
      </c>
      <c r="F17">
        <f>IF(INT($O$2*(1+$R$2*((temperatury[[#This Row],[temperatura]]-24)/2)))&lt;0,0,INT($O$2*(1+$R$2*((temperatury[[#This Row],[temperatura]]-24)/2))))</f>
        <v>86</v>
      </c>
      <c r="G17">
        <f>IF(INT($P$2*(1+$S$2*((temperatury[[#This Row],[temperatura]]-24)/2)))&lt;0,0,INT($P$2*(1+$S$2*((temperatury[[#This Row],[temperatura]]-24)/2))))</f>
        <v>115</v>
      </c>
      <c r="H17">
        <f>IF(INT($Q$2*(1+$T$2*((temperatury[[#This Row],[temperatura]]-24)/2)))&lt;0,0,INT($Q$2*(1+$T$2*((temperatury[[#This Row],[temperatura]]-24)/2))))</f>
        <v>77</v>
      </c>
      <c r="I17">
        <f t="shared" si="1"/>
        <v>602</v>
      </c>
      <c r="J17">
        <f t="shared" si="2"/>
        <v>575</v>
      </c>
      <c r="K17">
        <f t="shared" si="3"/>
        <v>462</v>
      </c>
      <c r="L17">
        <f t="shared" si="4"/>
        <v>1639</v>
      </c>
      <c r="M17">
        <f t="shared" si="5"/>
        <v>26047</v>
      </c>
    </row>
    <row r="18" spans="1:13" x14ac:dyDescent="0.25">
      <c r="A18" s="1">
        <v>44729</v>
      </c>
      <c r="B18">
        <v>16</v>
      </c>
      <c r="C18">
        <f t="shared" si="0"/>
        <v>0</v>
      </c>
      <c r="E18" s="1">
        <v>44729</v>
      </c>
      <c r="F18">
        <f>IF(INT($O$2*(1+$R$2*((temperatury[[#This Row],[temperatura]]-24)/2)))&lt;0,0,INT($O$2*(1+$R$2*((temperatury[[#This Row],[temperatura]]-24)/2))))</f>
        <v>62</v>
      </c>
      <c r="G18">
        <f>IF(INT($P$2*(1+$S$2*((temperatury[[#This Row],[temperatura]]-24)/2)))&lt;0,0,INT($P$2*(1+$S$2*((temperatury[[#This Row],[temperatura]]-24)/2))))</f>
        <v>86</v>
      </c>
      <c r="H18">
        <f>IF(INT($Q$2*(1+$T$2*((temperatury[[#This Row],[temperatura]]-24)/2)))&lt;0,0,INT($Q$2*(1+$T$2*((temperatury[[#This Row],[temperatura]]-24)/2))))</f>
        <v>61</v>
      </c>
      <c r="I18">
        <f t="shared" si="1"/>
        <v>434</v>
      </c>
      <c r="J18">
        <f t="shared" si="2"/>
        <v>430</v>
      </c>
      <c r="K18">
        <f t="shared" si="3"/>
        <v>366</v>
      </c>
      <c r="L18">
        <f t="shared" si="4"/>
        <v>1230</v>
      </c>
      <c r="M18">
        <f t="shared" si="5"/>
        <v>27277</v>
      </c>
    </row>
    <row r="19" spans="1:13" x14ac:dyDescent="0.25">
      <c r="A19" s="1">
        <v>44730</v>
      </c>
      <c r="B19">
        <v>21</v>
      </c>
      <c r="C19">
        <f t="shared" si="0"/>
        <v>1</v>
      </c>
      <c r="E19" s="1">
        <v>44730</v>
      </c>
      <c r="F19">
        <f>IF(INT($O$2*(1+$R$2*((temperatury[[#This Row],[temperatura]]-24)/2)))&lt;0,0,INT($O$2*(1+$R$2*((temperatury[[#This Row],[temperatura]]-24)/2))))</f>
        <v>79</v>
      </c>
      <c r="G19">
        <f>IF(INT($P$2*(1+$S$2*((temperatury[[#This Row],[temperatura]]-24)/2)))&lt;0,0,INT($P$2*(1+$S$2*((temperatury[[#This Row],[temperatura]]-24)/2))))</f>
        <v>107</v>
      </c>
      <c r="H19">
        <f>IF(INT($Q$2*(1+$T$2*((temperatury[[#This Row],[temperatura]]-24)/2)))&lt;0,0,INT($Q$2*(1+$T$2*((temperatury[[#This Row],[temperatura]]-24)/2))))</f>
        <v>72</v>
      </c>
      <c r="I19">
        <f t="shared" si="1"/>
        <v>553</v>
      </c>
      <c r="J19">
        <f t="shared" si="2"/>
        <v>535</v>
      </c>
      <c r="K19">
        <f t="shared" si="3"/>
        <v>432</v>
      </c>
      <c r="L19">
        <f t="shared" si="4"/>
        <v>1520</v>
      </c>
      <c r="M19">
        <f t="shared" si="5"/>
        <v>28797</v>
      </c>
    </row>
    <row r="20" spans="1:13" x14ac:dyDescent="0.25">
      <c r="A20" s="1">
        <v>44731</v>
      </c>
      <c r="B20">
        <v>22</v>
      </c>
      <c r="C20">
        <f t="shared" si="0"/>
        <v>2</v>
      </c>
      <c r="E20" s="1">
        <v>44731</v>
      </c>
      <c r="F20">
        <f>IF(INT($O$2*(1+$R$2*((temperatury[[#This Row],[temperatura]]-24)/2)))&lt;0,0,INT($O$2*(1+$R$2*((temperatury[[#This Row],[temperatura]]-24)/2))))</f>
        <v>83</v>
      </c>
      <c r="G20">
        <f>IF(INT($P$2*(1+$S$2*((temperatury[[#This Row],[temperatura]]-24)/2)))&lt;0,0,INT($P$2*(1+$S$2*((temperatury[[#This Row],[temperatura]]-24)/2))))</f>
        <v>111</v>
      </c>
      <c r="H20">
        <f>IF(INT($Q$2*(1+$T$2*((temperatury[[#This Row],[temperatura]]-24)/2)))&lt;0,0,INT($Q$2*(1+$T$2*((temperatury[[#This Row],[temperatura]]-24)/2))))</f>
        <v>75</v>
      </c>
      <c r="I20">
        <f t="shared" si="1"/>
        <v>581</v>
      </c>
      <c r="J20">
        <f t="shared" si="2"/>
        <v>555</v>
      </c>
      <c r="K20">
        <f t="shared" si="3"/>
        <v>450</v>
      </c>
      <c r="L20">
        <f t="shared" si="4"/>
        <v>1586</v>
      </c>
      <c r="M20">
        <f t="shared" si="5"/>
        <v>30383</v>
      </c>
    </row>
    <row r="21" spans="1:13" x14ac:dyDescent="0.25">
      <c r="A21" s="1">
        <v>44732</v>
      </c>
      <c r="B21">
        <v>22</v>
      </c>
      <c r="C21">
        <f t="shared" si="0"/>
        <v>3</v>
      </c>
      <c r="E21" s="1">
        <v>44732</v>
      </c>
      <c r="F21">
        <f>IF(INT($O$2*(1+$R$2*((temperatury[[#This Row],[temperatura]]-24)/2)))&lt;0,0,INT($O$2*(1+$R$2*((temperatury[[#This Row],[temperatura]]-24)/2))))</f>
        <v>83</v>
      </c>
      <c r="G21">
        <f>IF(INT($P$2*(1+$S$2*((temperatury[[#This Row],[temperatura]]-24)/2)))&lt;0,0,INT($P$2*(1+$S$2*((temperatury[[#This Row],[temperatura]]-24)/2))))</f>
        <v>111</v>
      </c>
      <c r="H21">
        <f>IF(INT($Q$2*(1+$T$2*((temperatury[[#This Row],[temperatura]]-24)/2)))&lt;0,0,INT($Q$2*(1+$T$2*((temperatury[[#This Row],[temperatura]]-24)/2))))</f>
        <v>75</v>
      </c>
      <c r="I21">
        <f t="shared" si="1"/>
        <v>581</v>
      </c>
      <c r="J21">
        <f t="shared" si="2"/>
        <v>555</v>
      </c>
      <c r="K21">
        <f t="shared" si="3"/>
        <v>450</v>
      </c>
      <c r="L21">
        <f t="shared" si="4"/>
        <v>1586</v>
      </c>
      <c r="M21">
        <f t="shared" si="5"/>
        <v>31969</v>
      </c>
    </row>
    <row r="22" spans="1:13" x14ac:dyDescent="0.25">
      <c r="A22" s="1">
        <v>44733</v>
      </c>
      <c r="B22">
        <v>22</v>
      </c>
      <c r="C22">
        <f t="shared" si="0"/>
        <v>4</v>
      </c>
      <c r="E22" s="1">
        <v>44733</v>
      </c>
      <c r="F22">
        <f>IF(INT($O$2*(1+$R$2*((temperatury[[#This Row],[temperatura]]-24)/2)))&lt;0,0,INT($O$2*(1+$R$2*((temperatury[[#This Row],[temperatura]]-24)/2))))</f>
        <v>83</v>
      </c>
      <c r="G22">
        <f>IF(INT($P$2*(1+$S$2*((temperatury[[#This Row],[temperatura]]-24)/2)))&lt;0,0,INT($P$2*(1+$S$2*((temperatury[[#This Row],[temperatura]]-24)/2))))</f>
        <v>111</v>
      </c>
      <c r="H22">
        <f>IF(INT($Q$2*(1+$T$2*((temperatury[[#This Row],[temperatura]]-24)/2)))&lt;0,0,INT($Q$2*(1+$T$2*((temperatury[[#This Row],[temperatura]]-24)/2))))</f>
        <v>75</v>
      </c>
      <c r="I22">
        <f t="shared" si="1"/>
        <v>581</v>
      </c>
      <c r="J22">
        <f t="shared" si="2"/>
        <v>555</v>
      </c>
      <c r="K22">
        <f t="shared" si="3"/>
        <v>450</v>
      </c>
      <c r="L22">
        <f t="shared" si="4"/>
        <v>1586</v>
      </c>
      <c r="M22">
        <f t="shared" si="5"/>
        <v>33555</v>
      </c>
    </row>
    <row r="23" spans="1:13" x14ac:dyDescent="0.25">
      <c r="A23" s="1">
        <v>44734</v>
      </c>
      <c r="B23">
        <v>28</v>
      </c>
      <c r="C23">
        <f t="shared" si="0"/>
        <v>5</v>
      </c>
      <c r="E23" s="1">
        <v>44734</v>
      </c>
      <c r="F23">
        <f>IF(INT($O$2*(1+$R$2*((temperatury[[#This Row],[temperatura]]-24)/2)))&lt;0,0,INT($O$2*(1+$R$2*((temperatury[[#This Row],[temperatura]]-24)/2))))</f>
        <v>103</v>
      </c>
      <c r="G23">
        <f>IF(INT($P$2*(1+$S$2*((temperatury[[#This Row],[temperatura]]-24)/2)))&lt;0,0,INT($P$2*(1+$S$2*((temperatury[[#This Row],[temperatura]]-24)/2))))</f>
        <v>136</v>
      </c>
      <c r="H23">
        <f>IF(INT($Q$2*(1+$T$2*((temperatury[[#This Row],[temperatura]]-24)/2)))&lt;0,0,INT($Q$2*(1+$T$2*((temperatury[[#This Row],[temperatura]]-24)/2))))</f>
        <v>89</v>
      </c>
      <c r="I23">
        <f t="shared" si="1"/>
        <v>721</v>
      </c>
      <c r="J23">
        <f t="shared" si="2"/>
        <v>680</v>
      </c>
      <c r="K23">
        <f t="shared" si="3"/>
        <v>534</v>
      </c>
      <c r="L23">
        <f t="shared" si="4"/>
        <v>1935</v>
      </c>
      <c r="M23">
        <f t="shared" si="5"/>
        <v>35490</v>
      </c>
    </row>
    <row r="24" spans="1:13" x14ac:dyDescent="0.25">
      <c r="A24" s="1">
        <v>44735</v>
      </c>
      <c r="B24">
        <v>31</v>
      </c>
      <c r="C24">
        <f t="shared" si="0"/>
        <v>6</v>
      </c>
      <c r="E24" s="1">
        <v>44735</v>
      </c>
      <c r="F24">
        <f>IF(INT($O$2*(1+$R$2*((temperatury[[#This Row],[temperatura]]-24)/2)))&lt;0,0,INT($O$2*(1+$R$2*((temperatury[[#This Row],[temperatura]]-24)/2))))</f>
        <v>114</v>
      </c>
      <c r="G24">
        <f>IF(INT($P$2*(1+$S$2*((temperatury[[#This Row],[temperatura]]-24)/2)))&lt;0,0,INT($P$2*(1+$S$2*((temperatury[[#This Row],[temperatura]]-24)/2))))</f>
        <v>148</v>
      </c>
      <c r="H24">
        <f>IF(INT($Q$2*(1+$T$2*((temperatury[[#This Row],[temperatura]]-24)/2)))&lt;0,0,INT($Q$2*(1+$T$2*((temperatury[[#This Row],[temperatura]]-24)/2))))</f>
        <v>96</v>
      </c>
      <c r="I24">
        <f t="shared" si="1"/>
        <v>798</v>
      </c>
      <c r="J24">
        <f t="shared" si="2"/>
        <v>740</v>
      </c>
      <c r="K24">
        <f t="shared" si="3"/>
        <v>576</v>
      </c>
      <c r="L24">
        <f t="shared" si="4"/>
        <v>2114</v>
      </c>
      <c r="M24">
        <f t="shared" si="5"/>
        <v>37604</v>
      </c>
    </row>
    <row r="25" spans="1:13" x14ac:dyDescent="0.25">
      <c r="A25" s="1">
        <v>44736</v>
      </c>
      <c r="B25">
        <v>33</v>
      </c>
      <c r="C25">
        <f t="shared" si="0"/>
        <v>7</v>
      </c>
      <c r="E25" s="1">
        <v>44736</v>
      </c>
      <c r="F25">
        <f>IF(INT($O$2*(1+$R$2*((temperatury[[#This Row],[temperatura]]-24)/2)))&lt;0,0,INT($O$2*(1+$R$2*((temperatury[[#This Row],[temperatura]]-24)/2))))</f>
        <v>121</v>
      </c>
      <c r="G25">
        <f>IF(INT($P$2*(1+$S$2*((temperatury[[#This Row],[temperatura]]-24)/2)))&lt;0,0,INT($P$2*(1+$S$2*((temperatury[[#This Row],[temperatura]]-24)/2))))</f>
        <v>157</v>
      </c>
      <c r="H25">
        <f>IF(INT($Q$2*(1+$T$2*((temperatury[[#This Row],[temperatura]]-24)/2)))&lt;0,0,INT($Q$2*(1+$T$2*((temperatury[[#This Row],[temperatura]]-24)/2))))</f>
        <v>101</v>
      </c>
      <c r="I25">
        <f t="shared" si="1"/>
        <v>847</v>
      </c>
      <c r="J25">
        <f t="shared" si="2"/>
        <v>785</v>
      </c>
      <c r="K25">
        <f t="shared" si="3"/>
        <v>606</v>
      </c>
      <c r="L25">
        <f t="shared" si="4"/>
        <v>2238</v>
      </c>
      <c r="M25">
        <f t="shared" si="5"/>
        <v>39842</v>
      </c>
    </row>
    <row r="26" spans="1:13" x14ac:dyDescent="0.25">
      <c r="A26" s="1">
        <v>44737</v>
      </c>
      <c r="B26">
        <v>33</v>
      </c>
      <c r="C26">
        <f t="shared" si="0"/>
        <v>8</v>
      </c>
      <c r="E26" s="1">
        <v>44737</v>
      </c>
      <c r="F26">
        <f>IF(INT($O$2*(1+$R$2*((temperatury[[#This Row],[temperatura]]-24)/2)))&lt;0,0,INT($O$2*(1+$R$2*((temperatury[[#This Row],[temperatura]]-24)/2))))</f>
        <v>121</v>
      </c>
      <c r="G26">
        <f>IF(INT($P$2*(1+$S$2*((temperatury[[#This Row],[temperatura]]-24)/2)))&lt;0,0,INT($P$2*(1+$S$2*((temperatury[[#This Row],[temperatura]]-24)/2))))</f>
        <v>157</v>
      </c>
      <c r="H26">
        <f>IF(INT($Q$2*(1+$T$2*((temperatury[[#This Row],[temperatura]]-24)/2)))&lt;0,0,INT($Q$2*(1+$T$2*((temperatury[[#This Row],[temperatura]]-24)/2))))</f>
        <v>101</v>
      </c>
      <c r="I26">
        <f t="shared" si="1"/>
        <v>847</v>
      </c>
      <c r="J26">
        <f t="shared" si="2"/>
        <v>785</v>
      </c>
      <c r="K26">
        <f t="shared" si="3"/>
        <v>606</v>
      </c>
      <c r="L26">
        <f t="shared" si="4"/>
        <v>2238</v>
      </c>
      <c r="M26">
        <f t="shared" si="5"/>
        <v>42080</v>
      </c>
    </row>
    <row r="27" spans="1:13" x14ac:dyDescent="0.25">
      <c r="A27" s="1">
        <v>44738</v>
      </c>
      <c r="B27">
        <v>23</v>
      </c>
      <c r="C27">
        <f t="shared" si="0"/>
        <v>9</v>
      </c>
      <c r="E27" s="1">
        <v>44738</v>
      </c>
      <c r="F27">
        <f>IF(INT($O$2*(1+$R$2*((temperatury[[#This Row],[temperatura]]-24)/2)))&lt;0,0,INT($O$2*(1+$R$2*((temperatury[[#This Row],[temperatura]]-24)/2))))</f>
        <v>86</v>
      </c>
      <c r="G27">
        <f>IF(INT($P$2*(1+$S$2*((temperatury[[#This Row],[temperatura]]-24)/2)))&lt;0,0,INT($P$2*(1+$S$2*((temperatury[[#This Row],[temperatura]]-24)/2))))</f>
        <v>115</v>
      </c>
      <c r="H27">
        <f>IF(INT($Q$2*(1+$T$2*((temperatury[[#This Row],[temperatura]]-24)/2)))&lt;0,0,INT($Q$2*(1+$T$2*((temperatury[[#This Row],[temperatura]]-24)/2))))</f>
        <v>77</v>
      </c>
      <c r="I27">
        <f t="shared" si="1"/>
        <v>602</v>
      </c>
      <c r="J27">
        <f t="shared" si="2"/>
        <v>575</v>
      </c>
      <c r="K27">
        <f t="shared" si="3"/>
        <v>462</v>
      </c>
      <c r="L27">
        <f t="shared" si="4"/>
        <v>1639</v>
      </c>
      <c r="M27">
        <f t="shared" si="5"/>
        <v>43719</v>
      </c>
    </row>
    <row r="28" spans="1:13" x14ac:dyDescent="0.25">
      <c r="A28" s="1">
        <v>44739</v>
      </c>
      <c r="B28">
        <v>23</v>
      </c>
      <c r="C28">
        <f t="shared" si="0"/>
        <v>10</v>
      </c>
      <c r="E28" s="3">
        <v>44739</v>
      </c>
      <c r="F28">
        <f>IF(INT($O$2*(1+$R$2*((temperatury[[#This Row],[temperatura]]-24)/2)))&lt;0,0,INT($O$2*(1+$R$2*((temperatury[[#This Row],[temperatura]]-24)/2))))</f>
        <v>86</v>
      </c>
      <c r="G28">
        <f>IF(INT($P$2*(1+$S$2*((temperatury[[#This Row],[temperatura]]-24)/2)))&lt;0,0,INT($P$2*(1+$S$2*((temperatury[[#This Row],[temperatura]]-24)/2))))</f>
        <v>115</v>
      </c>
      <c r="H28">
        <f>IF(INT($Q$2*(1+$T$2*((temperatury[[#This Row],[temperatura]]-24)/2)))&lt;0,0,INT($Q$2*(1+$T$2*((temperatury[[#This Row],[temperatura]]-24)/2))))</f>
        <v>77</v>
      </c>
      <c r="I28">
        <f t="shared" si="1"/>
        <v>602</v>
      </c>
      <c r="J28">
        <f t="shared" si="2"/>
        <v>575</v>
      </c>
      <c r="K28">
        <f t="shared" si="3"/>
        <v>462</v>
      </c>
      <c r="L28">
        <f t="shared" si="4"/>
        <v>1639</v>
      </c>
      <c r="M28" s="6">
        <f t="shared" si="5"/>
        <v>45358</v>
      </c>
    </row>
    <row r="29" spans="1:13" x14ac:dyDescent="0.25">
      <c r="A29" s="1">
        <v>44740</v>
      </c>
      <c r="B29">
        <v>19</v>
      </c>
      <c r="C29">
        <f t="shared" si="0"/>
        <v>0</v>
      </c>
      <c r="E29" s="1">
        <v>44740</v>
      </c>
      <c r="F29">
        <f>IF(INT($O$2*(1+$R$2*((temperatury[[#This Row],[temperatura]]-24)/2)))&lt;0,0,INT($O$2*(1+$R$2*((temperatury[[#This Row],[temperatura]]-24)/2))))</f>
        <v>72</v>
      </c>
      <c r="G29">
        <f>IF(INT($P$2*(1+$S$2*((temperatury[[#This Row],[temperatura]]-24)/2)))&lt;0,0,INT($P$2*(1+$S$2*((temperatury[[#This Row],[temperatura]]-24)/2))))</f>
        <v>99</v>
      </c>
      <c r="H29">
        <f>IF(INT($Q$2*(1+$T$2*((temperatury[[#This Row],[temperatura]]-24)/2)))&lt;0,0,INT($Q$2*(1+$T$2*((temperatury[[#This Row],[temperatura]]-24)/2))))</f>
        <v>68</v>
      </c>
      <c r="I29">
        <f t="shared" si="1"/>
        <v>504</v>
      </c>
      <c r="J29">
        <f t="shared" si="2"/>
        <v>495</v>
      </c>
      <c r="K29">
        <f t="shared" si="3"/>
        <v>408</v>
      </c>
      <c r="L29">
        <f t="shared" si="4"/>
        <v>1407</v>
      </c>
      <c r="M29" s="7">
        <f t="shared" si="5"/>
        <v>46765</v>
      </c>
    </row>
    <row r="30" spans="1:13" x14ac:dyDescent="0.25">
      <c r="A30" s="1">
        <v>44741</v>
      </c>
      <c r="B30">
        <v>24</v>
      </c>
      <c r="C30">
        <f t="shared" si="0"/>
        <v>1</v>
      </c>
      <c r="E30" s="1">
        <v>44741</v>
      </c>
      <c r="F30">
        <f>IF(INT($O$2*(1+$R$2*((temperatury[[#This Row],[temperatura]]-24)/2)))&lt;0,0,INT($O$2*(1+$R$2*((temperatury[[#This Row],[temperatura]]-24)/2))))</f>
        <v>90</v>
      </c>
      <c r="G30">
        <f>IF(INT($P$2*(1+$S$2*((temperatury[[#This Row],[temperatura]]-24)/2)))&lt;0,0,INT($P$2*(1+$S$2*((temperatury[[#This Row],[temperatura]]-24)/2))))</f>
        <v>120</v>
      </c>
      <c r="H30">
        <f>IF(INT($Q$2*(1+$T$2*((temperatury[[#This Row],[temperatura]]-24)/2)))&lt;0,0,INT($Q$2*(1+$T$2*((temperatury[[#This Row],[temperatura]]-24)/2))))</f>
        <v>80</v>
      </c>
      <c r="I30">
        <f t="shared" si="1"/>
        <v>630</v>
      </c>
      <c r="J30">
        <f t="shared" si="2"/>
        <v>600</v>
      </c>
      <c r="K30">
        <f t="shared" si="3"/>
        <v>480</v>
      </c>
      <c r="L30">
        <f t="shared" si="4"/>
        <v>1710</v>
      </c>
      <c r="M30">
        <f t="shared" si="5"/>
        <v>48475</v>
      </c>
    </row>
    <row r="31" spans="1:13" x14ac:dyDescent="0.25">
      <c r="A31" s="1">
        <v>44742</v>
      </c>
      <c r="B31">
        <v>25</v>
      </c>
      <c r="C31">
        <f t="shared" si="0"/>
        <v>2</v>
      </c>
      <c r="E31" s="1">
        <v>44742</v>
      </c>
      <c r="F31">
        <f>IF(INT($O$2*(1+$R$2*((temperatury[[#This Row],[temperatura]]-24)/2)))&lt;0,0,INT($O$2*(1+$R$2*((temperatury[[#This Row],[temperatura]]-24)/2))))</f>
        <v>93</v>
      </c>
      <c r="G31">
        <f>IF(INT($P$2*(1+$S$2*((temperatury[[#This Row],[temperatura]]-24)/2)))&lt;0,0,INT($P$2*(1+$S$2*((temperatury[[#This Row],[temperatura]]-24)/2))))</f>
        <v>124</v>
      </c>
      <c r="H31">
        <f>IF(INT($Q$2*(1+$T$2*((temperatury[[#This Row],[temperatura]]-24)/2)))&lt;0,0,INT($Q$2*(1+$T$2*((temperatury[[#This Row],[temperatura]]-24)/2))))</f>
        <v>82</v>
      </c>
      <c r="I31">
        <f t="shared" si="1"/>
        <v>651</v>
      </c>
      <c r="J31">
        <f t="shared" si="2"/>
        <v>620</v>
      </c>
      <c r="K31">
        <f t="shared" si="3"/>
        <v>492</v>
      </c>
      <c r="L31">
        <f t="shared" si="4"/>
        <v>1763</v>
      </c>
      <c r="M31">
        <f t="shared" si="5"/>
        <v>50238</v>
      </c>
    </row>
    <row r="32" spans="1:13" x14ac:dyDescent="0.25">
      <c r="A32" s="1">
        <v>44743</v>
      </c>
      <c r="B32">
        <v>27</v>
      </c>
      <c r="C32">
        <f t="shared" si="0"/>
        <v>3</v>
      </c>
      <c r="E32" s="1">
        <v>44743</v>
      </c>
      <c r="F32">
        <f>IF(INT($O$2*(1+$R$2*((temperatury[[#This Row],[temperatura]]-24)/2)))&lt;0,0,INT($O$2*(1+$R$2*((temperatury[[#This Row],[temperatura]]-24)/2))))</f>
        <v>100</v>
      </c>
      <c r="G32">
        <f>IF(INT($P$2*(1+$S$2*((temperatury[[#This Row],[temperatura]]-24)/2)))&lt;0,0,INT($P$2*(1+$S$2*((temperatury[[#This Row],[temperatura]]-24)/2))))</f>
        <v>132</v>
      </c>
      <c r="H32">
        <f>IF(INT($Q$2*(1+$T$2*((temperatury[[#This Row],[temperatura]]-24)/2)))&lt;0,0,INT($Q$2*(1+$T$2*((temperatury[[#This Row],[temperatura]]-24)/2))))</f>
        <v>87</v>
      </c>
      <c r="I32">
        <f t="shared" si="1"/>
        <v>700</v>
      </c>
      <c r="J32">
        <f t="shared" si="2"/>
        <v>660</v>
      </c>
      <c r="K32">
        <f t="shared" si="3"/>
        <v>522</v>
      </c>
      <c r="L32">
        <f t="shared" si="4"/>
        <v>1882</v>
      </c>
      <c r="M32">
        <f t="shared" si="5"/>
        <v>52120</v>
      </c>
    </row>
    <row r="33" spans="1:13" x14ac:dyDescent="0.25">
      <c r="A33" s="1">
        <v>44744</v>
      </c>
      <c r="B33">
        <v>27</v>
      </c>
      <c r="C33">
        <f t="shared" si="0"/>
        <v>4</v>
      </c>
      <c r="E33" s="1">
        <v>44744</v>
      </c>
      <c r="F33">
        <f>IF(INT($O$2*(1+$R$2*((temperatury[[#This Row],[temperatura]]-24)/2)))&lt;0,0,INT($O$2*(1+$R$2*((temperatury[[#This Row],[temperatura]]-24)/2))))</f>
        <v>100</v>
      </c>
      <c r="G33">
        <f>IF(INT($P$2*(1+$S$2*((temperatury[[#This Row],[temperatura]]-24)/2)))&lt;0,0,INT($P$2*(1+$S$2*((temperatury[[#This Row],[temperatura]]-24)/2))))</f>
        <v>132</v>
      </c>
      <c r="H33">
        <f>IF(INT($Q$2*(1+$T$2*((temperatury[[#This Row],[temperatura]]-24)/2)))&lt;0,0,INT($Q$2*(1+$T$2*((temperatury[[#This Row],[temperatura]]-24)/2))))</f>
        <v>87</v>
      </c>
      <c r="I33">
        <f t="shared" si="1"/>
        <v>700</v>
      </c>
      <c r="J33">
        <f t="shared" si="2"/>
        <v>660</v>
      </c>
      <c r="K33">
        <f t="shared" si="3"/>
        <v>522</v>
      </c>
      <c r="L33">
        <f t="shared" si="4"/>
        <v>1882</v>
      </c>
      <c r="M33">
        <f t="shared" si="5"/>
        <v>54002</v>
      </c>
    </row>
    <row r="34" spans="1:13" x14ac:dyDescent="0.25">
      <c r="A34" s="1">
        <v>44745</v>
      </c>
      <c r="B34">
        <v>21</v>
      </c>
      <c r="C34">
        <f t="shared" ref="C34:C65" si="6">IF(B34&gt;20,C33+1,0)</f>
        <v>5</v>
      </c>
      <c r="E34" s="1">
        <v>44745</v>
      </c>
      <c r="F34">
        <f>IF(INT($O$2*(1+$R$2*((temperatury[[#This Row],[temperatura]]-24)/2)))&lt;0,0,INT($O$2*(1+$R$2*((temperatury[[#This Row],[temperatura]]-24)/2))))</f>
        <v>79</v>
      </c>
      <c r="G34">
        <f>IF(INT($P$2*(1+$S$2*((temperatury[[#This Row],[temperatura]]-24)/2)))&lt;0,0,INT($P$2*(1+$S$2*((temperatury[[#This Row],[temperatura]]-24)/2))))</f>
        <v>107</v>
      </c>
      <c r="H34">
        <f>IF(INT($Q$2*(1+$T$2*((temperatury[[#This Row],[temperatura]]-24)/2)))&lt;0,0,INT($Q$2*(1+$T$2*((temperatury[[#This Row],[temperatura]]-24)/2))))</f>
        <v>72</v>
      </c>
      <c r="I34">
        <f t="shared" si="1"/>
        <v>553</v>
      </c>
      <c r="J34">
        <f t="shared" si="2"/>
        <v>535</v>
      </c>
      <c r="K34">
        <f t="shared" si="3"/>
        <v>432</v>
      </c>
      <c r="L34">
        <f t="shared" si="4"/>
        <v>1520</v>
      </c>
      <c r="M34">
        <f t="shared" si="5"/>
        <v>55522</v>
      </c>
    </row>
    <row r="35" spans="1:13" x14ac:dyDescent="0.25">
      <c r="A35" s="1">
        <v>44746</v>
      </c>
      <c r="B35">
        <v>21</v>
      </c>
      <c r="C35">
        <f t="shared" si="6"/>
        <v>6</v>
      </c>
      <c r="E35" s="1">
        <v>44746</v>
      </c>
      <c r="F35">
        <f>IF(INT($O$2*(1+$R$2*((temperatury[[#This Row],[temperatura]]-24)/2)))&lt;0,0,INT($O$2*(1+$R$2*((temperatury[[#This Row],[temperatura]]-24)/2))))</f>
        <v>79</v>
      </c>
      <c r="G35">
        <f>IF(INT($P$2*(1+$S$2*((temperatury[[#This Row],[temperatura]]-24)/2)))&lt;0,0,INT($P$2*(1+$S$2*((temperatury[[#This Row],[temperatura]]-24)/2))))</f>
        <v>107</v>
      </c>
      <c r="H35">
        <f>IF(INT($Q$2*(1+$T$2*((temperatury[[#This Row],[temperatura]]-24)/2)))&lt;0,0,INT($Q$2*(1+$T$2*((temperatury[[#This Row],[temperatura]]-24)/2))))</f>
        <v>72</v>
      </c>
      <c r="I35">
        <f t="shared" si="1"/>
        <v>553</v>
      </c>
      <c r="J35">
        <f t="shared" si="2"/>
        <v>535</v>
      </c>
      <c r="K35">
        <f t="shared" si="3"/>
        <v>432</v>
      </c>
      <c r="L35">
        <f t="shared" si="4"/>
        <v>1520</v>
      </c>
      <c r="M35">
        <f t="shared" si="5"/>
        <v>57042</v>
      </c>
    </row>
    <row r="36" spans="1:13" x14ac:dyDescent="0.25">
      <c r="A36" s="1">
        <v>44747</v>
      </c>
      <c r="B36">
        <v>25</v>
      </c>
      <c r="C36">
        <f t="shared" si="6"/>
        <v>7</v>
      </c>
      <c r="E36" s="1">
        <v>44747</v>
      </c>
      <c r="F36">
        <f>IF(INT($O$2*(1+$R$2*((temperatury[[#This Row],[temperatura]]-24)/2)))&lt;0,0,INT($O$2*(1+$R$2*((temperatury[[#This Row],[temperatura]]-24)/2))))</f>
        <v>93</v>
      </c>
      <c r="G36">
        <f>IF(INT($P$2*(1+$S$2*((temperatury[[#This Row],[temperatura]]-24)/2)))&lt;0,0,INT($P$2*(1+$S$2*((temperatury[[#This Row],[temperatura]]-24)/2))))</f>
        <v>124</v>
      </c>
      <c r="H36">
        <f>IF(INT($Q$2*(1+$T$2*((temperatury[[#This Row],[temperatura]]-24)/2)))&lt;0,0,INT($Q$2*(1+$T$2*((temperatury[[#This Row],[temperatura]]-24)/2))))</f>
        <v>82</v>
      </c>
      <c r="I36">
        <f t="shared" si="1"/>
        <v>651</v>
      </c>
      <c r="J36">
        <f t="shared" si="2"/>
        <v>620</v>
      </c>
      <c r="K36">
        <f t="shared" si="3"/>
        <v>492</v>
      </c>
      <c r="L36">
        <f t="shared" si="4"/>
        <v>1763</v>
      </c>
      <c r="M36">
        <f t="shared" si="5"/>
        <v>58805</v>
      </c>
    </row>
    <row r="37" spans="1:13" x14ac:dyDescent="0.25">
      <c r="A37" s="1">
        <v>44748</v>
      </c>
      <c r="B37">
        <v>19</v>
      </c>
      <c r="C37">
        <f t="shared" si="6"/>
        <v>0</v>
      </c>
      <c r="E37" s="1">
        <v>44748</v>
      </c>
      <c r="F37">
        <f>IF(INT($O$2*(1+$R$2*((temperatury[[#This Row],[temperatura]]-24)/2)))&lt;0,0,INT($O$2*(1+$R$2*((temperatury[[#This Row],[temperatura]]-24)/2))))</f>
        <v>72</v>
      </c>
      <c r="G37">
        <f>IF(INT($P$2*(1+$S$2*((temperatury[[#This Row],[temperatura]]-24)/2)))&lt;0,0,INT($P$2*(1+$S$2*((temperatury[[#This Row],[temperatura]]-24)/2))))</f>
        <v>99</v>
      </c>
      <c r="H37">
        <f>IF(INT($Q$2*(1+$T$2*((temperatury[[#This Row],[temperatura]]-24)/2)))&lt;0,0,INT($Q$2*(1+$T$2*((temperatury[[#This Row],[temperatura]]-24)/2))))</f>
        <v>68</v>
      </c>
      <c r="I37">
        <f t="shared" si="1"/>
        <v>504</v>
      </c>
      <c r="J37">
        <f t="shared" si="2"/>
        <v>495</v>
      </c>
      <c r="K37">
        <f t="shared" si="3"/>
        <v>408</v>
      </c>
      <c r="L37">
        <f t="shared" si="4"/>
        <v>1407</v>
      </c>
      <c r="M37">
        <f t="shared" si="5"/>
        <v>60212</v>
      </c>
    </row>
    <row r="38" spans="1:13" x14ac:dyDescent="0.25">
      <c r="A38" s="1">
        <v>44749</v>
      </c>
      <c r="B38">
        <v>21</v>
      </c>
      <c r="C38">
        <f t="shared" si="6"/>
        <v>1</v>
      </c>
      <c r="E38" s="1">
        <v>44749</v>
      </c>
      <c r="F38">
        <f>IF(INT($O$2*(1+$R$2*((temperatury[[#This Row],[temperatura]]-24)/2)))&lt;0,0,INT($O$2*(1+$R$2*((temperatury[[#This Row],[temperatura]]-24)/2))))</f>
        <v>79</v>
      </c>
      <c r="G38">
        <f>IF(INT($P$2*(1+$S$2*((temperatury[[#This Row],[temperatura]]-24)/2)))&lt;0,0,INT($P$2*(1+$S$2*((temperatury[[#This Row],[temperatura]]-24)/2))))</f>
        <v>107</v>
      </c>
      <c r="H38">
        <f>IF(INT($Q$2*(1+$T$2*((temperatury[[#This Row],[temperatura]]-24)/2)))&lt;0,0,INT($Q$2*(1+$T$2*((temperatury[[#This Row],[temperatura]]-24)/2))))</f>
        <v>72</v>
      </c>
      <c r="I38">
        <f t="shared" si="1"/>
        <v>553</v>
      </c>
      <c r="J38">
        <f t="shared" si="2"/>
        <v>535</v>
      </c>
      <c r="K38">
        <f t="shared" si="3"/>
        <v>432</v>
      </c>
      <c r="L38">
        <f t="shared" si="4"/>
        <v>1520</v>
      </c>
      <c r="M38">
        <f t="shared" si="5"/>
        <v>61732</v>
      </c>
    </row>
    <row r="39" spans="1:13" x14ac:dyDescent="0.25">
      <c r="A39" s="1">
        <v>44750</v>
      </c>
      <c r="B39">
        <v>24</v>
      </c>
      <c r="C39">
        <f t="shared" si="6"/>
        <v>2</v>
      </c>
      <c r="E39" s="1">
        <v>44750</v>
      </c>
      <c r="F39">
        <f>IF(INT($O$2*(1+$R$2*((temperatury[[#This Row],[temperatura]]-24)/2)))&lt;0,0,INT($O$2*(1+$R$2*((temperatury[[#This Row],[temperatura]]-24)/2))))</f>
        <v>90</v>
      </c>
      <c r="G39">
        <f>IF(INT($P$2*(1+$S$2*((temperatury[[#This Row],[temperatura]]-24)/2)))&lt;0,0,INT($P$2*(1+$S$2*((temperatury[[#This Row],[temperatura]]-24)/2))))</f>
        <v>120</v>
      </c>
      <c r="H39">
        <f>IF(INT($Q$2*(1+$T$2*((temperatury[[#This Row],[temperatura]]-24)/2)))&lt;0,0,INT($Q$2*(1+$T$2*((temperatury[[#This Row],[temperatura]]-24)/2))))</f>
        <v>80</v>
      </c>
      <c r="I39">
        <f t="shared" si="1"/>
        <v>630</v>
      </c>
      <c r="J39">
        <f t="shared" si="2"/>
        <v>600</v>
      </c>
      <c r="K39">
        <f t="shared" si="3"/>
        <v>480</v>
      </c>
      <c r="L39">
        <f t="shared" si="4"/>
        <v>1710</v>
      </c>
      <c r="M39">
        <f t="shared" si="5"/>
        <v>63442</v>
      </c>
    </row>
    <row r="40" spans="1:13" x14ac:dyDescent="0.25">
      <c r="A40" s="1">
        <v>44751</v>
      </c>
      <c r="B40">
        <v>19</v>
      </c>
      <c r="C40">
        <f t="shared" si="6"/>
        <v>0</v>
      </c>
      <c r="E40" s="1">
        <v>44751</v>
      </c>
      <c r="F40">
        <f>IF(INT($O$2*(1+$R$2*((temperatury[[#This Row],[temperatura]]-24)/2)))&lt;0,0,INT($O$2*(1+$R$2*((temperatury[[#This Row],[temperatura]]-24)/2))))</f>
        <v>72</v>
      </c>
      <c r="G40">
        <f>IF(INT($P$2*(1+$S$2*((temperatury[[#This Row],[temperatura]]-24)/2)))&lt;0,0,INT($P$2*(1+$S$2*((temperatury[[#This Row],[temperatura]]-24)/2))))</f>
        <v>99</v>
      </c>
      <c r="H40">
        <f>IF(INT($Q$2*(1+$T$2*((temperatury[[#This Row],[temperatura]]-24)/2)))&lt;0,0,INT($Q$2*(1+$T$2*((temperatury[[#This Row],[temperatura]]-24)/2))))</f>
        <v>68</v>
      </c>
      <c r="I40">
        <f t="shared" si="1"/>
        <v>504</v>
      </c>
      <c r="J40">
        <f t="shared" si="2"/>
        <v>495</v>
      </c>
      <c r="K40">
        <f t="shared" si="3"/>
        <v>408</v>
      </c>
      <c r="L40">
        <f t="shared" si="4"/>
        <v>1407</v>
      </c>
      <c r="M40">
        <f t="shared" si="5"/>
        <v>64849</v>
      </c>
    </row>
    <row r="41" spans="1:13" x14ac:dyDescent="0.25">
      <c r="A41" s="1">
        <v>44752</v>
      </c>
      <c r="B41">
        <v>28</v>
      </c>
      <c r="C41">
        <f t="shared" si="6"/>
        <v>1</v>
      </c>
      <c r="E41" s="1">
        <v>44752</v>
      </c>
      <c r="F41">
        <f>IF(INT($O$2*(1+$R$2*((temperatury[[#This Row],[temperatura]]-24)/2)))&lt;0,0,INT($O$2*(1+$R$2*((temperatury[[#This Row],[temperatura]]-24)/2))))</f>
        <v>103</v>
      </c>
      <c r="G41">
        <f>IF(INT($P$2*(1+$S$2*((temperatury[[#This Row],[temperatura]]-24)/2)))&lt;0,0,INT($P$2*(1+$S$2*((temperatury[[#This Row],[temperatura]]-24)/2))))</f>
        <v>136</v>
      </c>
      <c r="H41">
        <f>IF(INT($Q$2*(1+$T$2*((temperatury[[#This Row],[temperatura]]-24)/2)))&lt;0,0,INT($Q$2*(1+$T$2*((temperatury[[#This Row],[temperatura]]-24)/2))))</f>
        <v>89</v>
      </c>
      <c r="I41">
        <f t="shared" si="1"/>
        <v>721</v>
      </c>
      <c r="J41">
        <f t="shared" si="2"/>
        <v>680</v>
      </c>
      <c r="K41">
        <f t="shared" si="3"/>
        <v>534</v>
      </c>
      <c r="L41">
        <f t="shared" si="4"/>
        <v>1935</v>
      </c>
      <c r="M41">
        <f t="shared" si="5"/>
        <v>66784</v>
      </c>
    </row>
    <row r="42" spans="1:13" x14ac:dyDescent="0.25">
      <c r="A42" s="1">
        <v>44753</v>
      </c>
      <c r="B42">
        <v>27</v>
      </c>
      <c r="C42">
        <f t="shared" si="6"/>
        <v>2</v>
      </c>
      <c r="E42" s="1">
        <v>44753</v>
      </c>
      <c r="F42">
        <f>IF(INT($O$2*(1+$R$2*((temperatury[[#This Row],[temperatura]]-24)/2)))&lt;0,0,INT($O$2*(1+$R$2*((temperatury[[#This Row],[temperatura]]-24)/2))))</f>
        <v>100</v>
      </c>
      <c r="G42">
        <f>IF(INT($P$2*(1+$S$2*((temperatury[[#This Row],[temperatura]]-24)/2)))&lt;0,0,INT($P$2*(1+$S$2*((temperatury[[#This Row],[temperatura]]-24)/2))))</f>
        <v>132</v>
      </c>
      <c r="H42">
        <f>IF(INT($Q$2*(1+$T$2*((temperatury[[#This Row],[temperatura]]-24)/2)))&lt;0,0,INT($Q$2*(1+$T$2*((temperatury[[#This Row],[temperatura]]-24)/2))))</f>
        <v>87</v>
      </c>
      <c r="I42">
        <f t="shared" si="1"/>
        <v>700</v>
      </c>
      <c r="J42">
        <f t="shared" si="2"/>
        <v>660</v>
      </c>
      <c r="K42">
        <f t="shared" si="3"/>
        <v>522</v>
      </c>
      <c r="L42">
        <f t="shared" si="4"/>
        <v>1882</v>
      </c>
      <c r="M42">
        <f t="shared" si="5"/>
        <v>68666</v>
      </c>
    </row>
    <row r="43" spans="1:13" x14ac:dyDescent="0.25">
      <c r="A43" s="1">
        <v>44754</v>
      </c>
      <c r="B43">
        <v>24</v>
      </c>
      <c r="C43">
        <f t="shared" si="6"/>
        <v>3</v>
      </c>
      <c r="E43" s="1">
        <v>44754</v>
      </c>
      <c r="F43">
        <f>IF(INT($O$2*(1+$R$2*((temperatury[[#This Row],[temperatura]]-24)/2)))&lt;0,0,INT($O$2*(1+$R$2*((temperatury[[#This Row],[temperatura]]-24)/2))))</f>
        <v>90</v>
      </c>
      <c r="G43">
        <f>IF(INT($P$2*(1+$S$2*((temperatury[[#This Row],[temperatura]]-24)/2)))&lt;0,0,INT($P$2*(1+$S$2*((temperatury[[#This Row],[temperatura]]-24)/2))))</f>
        <v>120</v>
      </c>
      <c r="H43">
        <f>IF(INT($Q$2*(1+$T$2*((temperatury[[#This Row],[temperatura]]-24)/2)))&lt;0,0,INT($Q$2*(1+$T$2*((temperatury[[#This Row],[temperatura]]-24)/2))))</f>
        <v>80</v>
      </c>
      <c r="I43">
        <f t="shared" si="1"/>
        <v>630</v>
      </c>
      <c r="J43">
        <f t="shared" si="2"/>
        <v>600</v>
      </c>
      <c r="K43">
        <f t="shared" si="3"/>
        <v>480</v>
      </c>
      <c r="L43">
        <f t="shared" si="4"/>
        <v>1710</v>
      </c>
      <c r="M43">
        <f t="shared" si="5"/>
        <v>70376</v>
      </c>
    </row>
    <row r="44" spans="1:13" x14ac:dyDescent="0.25">
      <c r="A44" s="1">
        <v>44755</v>
      </c>
      <c r="B44">
        <v>22</v>
      </c>
      <c r="C44">
        <f t="shared" si="6"/>
        <v>4</v>
      </c>
      <c r="E44" s="1">
        <v>44755</v>
      </c>
      <c r="F44">
        <f>IF(INT($O$2*(1+$R$2*((temperatury[[#This Row],[temperatura]]-24)/2)))&lt;0,0,INT($O$2*(1+$R$2*((temperatury[[#This Row],[temperatura]]-24)/2))))</f>
        <v>83</v>
      </c>
      <c r="G44">
        <f>IF(INT($P$2*(1+$S$2*((temperatury[[#This Row],[temperatura]]-24)/2)))&lt;0,0,INT($P$2*(1+$S$2*((temperatury[[#This Row],[temperatura]]-24)/2))))</f>
        <v>111</v>
      </c>
      <c r="H44">
        <f>IF(INT($Q$2*(1+$T$2*((temperatury[[#This Row],[temperatura]]-24)/2)))&lt;0,0,INT($Q$2*(1+$T$2*((temperatury[[#This Row],[temperatura]]-24)/2))))</f>
        <v>75</v>
      </c>
      <c r="I44">
        <f t="shared" si="1"/>
        <v>581</v>
      </c>
      <c r="J44">
        <f t="shared" si="2"/>
        <v>555</v>
      </c>
      <c r="K44">
        <f t="shared" si="3"/>
        <v>450</v>
      </c>
      <c r="L44">
        <f t="shared" si="4"/>
        <v>1586</v>
      </c>
      <c r="M44">
        <f t="shared" si="5"/>
        <v>71962</v>
      </c>
    </row>
    <row r="45" spans="1:13" x14ac:dyDescent="0.25">
      <c r="A45" s="1">
        <v>44756</v>
      </c>
      <c r="B45">
        <v>17</v>
      </c>
      <c r="C45">
        <f t="shared" si="6"/>
        <v>0</v>
      </c>
      <c r="E45" s="1">
        <v>44756</v>
      </c>
      <c r="F45">
        <f>IF(INT($O$2*(1+$R$2*((temperatury[[#This Row],[temperatura]]-24)/2)))&lt;0,0,INT($O$2*(1+$R$2*((temperatury[[#This Row],[temperatura]]-24)/2))))</f>
        <v>65</v>
      </c>
      <c r="G45">
        <f>IF(INT($P$2*(1+$S$2*((temperatury[[#This Row],[temperatura]]-24)/2)))&lt;0,0,INT($P$2*(1+$S$2*((temperatury[[#This Row],[temperatura]]-24)/2))))</f>
        <v>91</v>
      </c>
      <c r="H45">
        <f>IF(INT($Q$2*(1+$T$2*((temperatury[[#This Row],[temperatura]]-24)/2)))&lt;0,0,INT($Q$2*(1+$T$2*((temperatury[[#This Row],[temperatura]]-24)/2))))</f>
        <v>63</v>
      </c>
      <c r="I45">
        <f t="shared" si="1"/>
        <v>455</v>
      </c>
      <c r="J45">
        <f t="shared" si="2"/>
        <v>455</v>
      </c>
      <c r="K45">
        <f t="shared" si="3"/>
        <v>378</v>
      </c>
      <c r="L45">
        <f t="shared" si="4"/>
        <v>1288</v>
      </c>
      <c r="M45">
        <f t="shared" si="5"/>
        <v>73250</v>
      </c>
    </row>
    <row r="46" spans="1:13" x14ac:dyDescent="0.25">
      <c r="A46" s="1">
        <v>44757</v>
      </c>
      <c r="B46">
        <v>18</v>
      </c>
      <c r="C46">
        <f t="shared" si="6"/>
        <v>0</v>
      </c>
      <c r="E46" s="1">
        <v>44757</v>
      </c>
      <c r="F46">
        <f>IF(INT($O$2*(1+$R$2*((temperatury[[#This Row],[temperatura]]-24)/2)))&lt;0,0,INT($O$2*(1+$R$2*((temperatury[[#This Row],[temperatura]]-24)/2))))</f>
        <v>69</v>
      </c>
      <c r="G46">
        <f>IF(INT($P$2*(1+$S$2*((temperatury[[#This Row],[temperatura]]-24)/2)))&lt;0,0,INT($P$2*(1+$S$2*((temperatury[[#This Row],[temperatura]]-24)/2))))</f>
        <v>95</v>
      </c>
      <c r="H46">
        <f>IF(INT($Q$2*(1+$T$2*((temperatury[[#This Row],[temperatura]]-24)/2)))&lt;0,0,INT($Q$2*(1+$T$2*((temperatury[[#This Row],[temperatura]]-24)/2))))</f>
        <v>65</v>
      </c>
      <c r="I46">
        <f t="shared" si="1"/>
        <v>483</v>
      </c>
      <c r="J46">
        <f t="shared" si="2"/>
        <v>475</v>
      </c>
      <c r="K46">
        <f t="shared" si="3"/>
        <v>390</v>
      </c>
      <c r="L46">
        <f t="shared" si="4"/>
        <v>1348</v>
      </c>
      <c r="M46">
        <f t="shared" si="5"/>
        <v>74598</v>
      </c>
    </row>
    <row r="47" spans="1:13" x14ac:dyDescent="0.25">
      <c r="A47" s="1">
        <v>44758</v>
      </c>
      <c r="B47">
        <v>23</v>
      </c>
      <c r="C47">
        <f t="shared" si="6"/>
        <v>1</v>
      </c>
      <c r="E47" s="1">
        <v>44758</v>
      </c>
      <c r="F47">
        <f>IF(INT($O$2*(1+$R$2*((temperatury[[#This Row],[temperatura]]-24)/2)))&lt;0,0,INT($O$2*(1+$R$2*((temperatury[[#This Row],[temperatura]]-24)/2))))</f>
        <v>86</v>
      </c>
      <c r="G47">
        <f>IF(INT($P$2*(1+$S$2*((temperatury[[#This Row],[temperatura]]-24)/2)))&lt;0,0,INT($P$2*(1+$S$2*((temperatury[[#This Row],[temperatura]]-24)/2))))</f>
        <v>115</v>
      </c>
      <c r="H47">
        <f>IF(INT($Q$2*(1+$T$2*((temperatury[[#This Row],[temperatura]]-24)/2)))&lt;0,0,INT($Q$2*(1+$T$2*((temperatury[[#This Row],[temperatura]]-24)/2))))</f>
        <v>77</v>
      </c>
      <c r="I47">
        <f t="shared" si="1"/>
        <v>602</v>
      </c>
      <c r="J47">
        <f t="shared" si="2"/>
        <v>575</v>
      </c>
      <c r="K47">
        <f t="shared" si="3"/>
        <v>462</v>
      </c>
      <c r="L47">
        <f t="shared" si="4"/>
        <v>1639</v>
      </c>
      <c r="M47">
        <f t="shared" si="5"/>
        <v>76237</v>
      </c>
    </row>
    <row r="48" spans="1:13" x14ac:dyDescent="0.25">
      <c r="A48" s="1">
        <v>44759</v>
      </c>
      <c r="B48">
        <v>23</v>
      </c>
      <c r="C48">
        <f t="shared" si="6"/>
        <v>2</v>
      </c>
      <c r="E48" s="1">
        <v>44759</v>
      </c>
      <c r="F48">
        <f>IF(INT($O$2*(1+$R$2*((temperatury[[#This Row],[temperatura]]-24)/2)))&lt;0,0,INT($O$2*(1+$R$2*((temperatury[[#This Row],[temperatura]]-24)/2))))</f>
        <v>86</v>
      </c>
      <c r="G48">
        <f>IF(INT($P$2*(1+$S$2*((temperatury[[#This Row],[temperatura]]-24)/2)))&lt;0,0,INT($P$2*(1+$S$2*((temperatury[[#This Row],[temperatura]]-24)/2))))</f>
        <v>115</v>
      </c>
      <c r="H48">
        <f>IF(INT($Q$2*(1+$T$2*((temperatury[[#This Row],[temperatura]]-24)/2)))&lt;0,0,INT($Q$2*(1+$T$2*((temperatury[[#This Row],[temperatura]]-24)/2))))</f>
        <v>77</v>
      </c>
      <c r="I48">
        <f t="shared" si="1"/>
        <v>602</v>
      </c>
      <c r="J48">
        <f t="shared" si="2"/>
        <v>575</v>
      </c>
      <c r="K48">
        <f t="shared" si="3"/>
        <v>462</v>
      </c>
      <c r="L48">
        <f t="shared" si="4"/>
        <v>1639</v>
      </c>
      <c r="M48">
        <f t="shared" si="5"/>
        <v>77876</v>
      </c>
    </row>
    <row r="49" spans="1:13" x14ac:dyDescent="0.25">
      <c r="A49" s="1">
        <v>44760</v>
      </c>
      <c r="B49">
        <v>19</v>
      </c>
      <c r="C49">
        <f t="shared" si="6"/>
        <v>0</v>
      </c>
      <c r="E49" s="1">
        <v>44760</v>
      </c>
      <c r="F49">
        <f>IF(INT($O$2*(1+$R$2*((temperatury[[#This Row],[temperatura]]-24)/2)))&lt;0,0,INT($O$2*(1+$R$2*((temperatury[[#This Row],[temperatura]]-24)/2))))</f>
        <v>72</v>
      </c>
      <c r="G49">
        <f>IF(INT($P$2*(1+$S$2*((temperatury[[#This Row],[temperatura]]-24)/2)))&lt;0,0,INT($P$2*(1+$S$2*((temperatury[[#This Row],[temperatura]]-24)/2))))</f>
        <v>99</v>
      </c>
      <c r="H49">
        <f>IF(INT($Q$2*(1+$T$2*((temperatury[[#This Row],[temperatura]]-24)/2)))&lt;0,0,INT($Q$2*(1+$T$2*((temperatury[[#This Row],[temperatura]]-24)/2))))</f>
        <v>68</v>
      </c>
      <c r="I49">
        <f t="shared" si="1"/>
        <v>504</v>
      </c>
      <c r="J49">
        <f t="shared" si="2"/>
        <v>495</v>
      </c>
      <c r="K49">
        <f t="shared" si="3"/>
        <v>408</v>
      </c>
      <c r="L49">
        <f t="shared" si="4"/>
        <v>1407</v>
      </c>
      <c r="M49">
        <f t="shared" si="5"/>
        <v>79283</v>
      </c>
    </row>
    <row r="50" spans="1:13" x14ac:dyDescent="0.25">
      <c r="A50" s="1">
        <v>44761</v>
      </c>
      <c r="B50">
        <v>21</v>
      </c>
      <c r="C50">
        <f t="shared" si="6"/>
        <v>1</v>
      </c>
      <c r="E50" s="1">
        <v>44761</v>
      </c>
      <c r="F50">
        <f>IF(INT($O$2*(1+$R$2*((temperatury[[#This Row],[temperatura]]-24)/2)))&lt;0,0,INT($O$2*(1+$R$2*((temperatury[[#This Row],[temperatura]]-24)/2))))</f>
        <v>79</v>
      </c>
      <c r="G50">
        <f>IF(INT($P$2*(1+$S$2*((temperatury[[#This Row],[temperatura]]-24)/2)))&lt;0,0,INT($P$2*(1+$S$2*((temperatury[[#This Row],[temperatura]]-24)/2))))</f>
        <v>107</v>
      </c>
      <c r="H50">
        <f>IF(INT($Q$2*(1+$T$2*((temperatury[[#This Row],[temperatura]]-24)/2)))&lt;0,0,INT($Q$2*(1+$T$2*((temperatury[[#This Row],[temperatura]]-24)/2))))</f>
        <v>72</v>
      </c>
      <c r="I50">
        <f t="shared" si="1"/>
        <v>553</v>
      </c>
      <c r="J50">
        <f t="shared" si="2"/>
        <v>535</v>
      </c>
      <c r="K50">
        <f t="shared" si="3"/>
        <v>432</v>
      </c>
      <c r="L50">
        <f t="shared" si="4"/>
        <v>1520</v>
      </c>
      <c r="M50">
        <f t="shared" si="5"/>
        <v>80803</v>
      </c>
    </row>
    <row r="51" spans="1:13" x14ac:dyDescent="0.25">
      <c r="A51" s="1">
        <v>44762</v>
      </c>
      <c r="B51">
        <v>25</v>
      </c>
      <c r="C51">
        <f t="shared" si="6"/>
        <v>2</v>
      </c>
      <c r="E51" s="1">
        <v>44762</v>
      </c>
      <c r="F51">
        <f>IF(INT($O$2*(1+$R$2*((temperatury[[#This Row],[temperatura]]-24)/2)))&lt;0,0,INT($O$2*(1+$R$2*((temperatury[[#This Row],[temperatura]]-24)/2))))</f>
        <v>93</v>
      </c>
      <c r="G51">
        <f>IF(INT($P$2*(1+$S$2*((temperatury[[#This Row],[temperatura]]-24)/2)))&lt;0,0,INT($P$2*(1+$S$2*((temperatury[[#This Row],[temperatura]]-24)/2))))</f>
        <v>124</v>
      </c>
      <c r="H51">
        <f>IF(INT($Q$2*(1+$T$2*((temperatury[[#This Row],[temperatura]]-24)/2)))&lt;0,0,INT($Q$2*(1+$T$2*((temperatury[[#This Row],[temperatura]]-24)/2))))</f>
        <v>82</v>
      </c>
      <c r="I51">
        <f t="shared" si="1"/>
        <v>651</v>
      </c>
      <c r="J51">
        <f t="shared" si="2"/>
        <v>620</v>
      </c>
      <c r="K51">
        <f t="shared" si="3"/>
        <v>492</v>
      </c>
      <c r="L51">
        <f t="shared" si="4"/>
        <v>1763</v>
      </c>
      <c r="M51">
        <f t="shared" si="5"/>
        <v>82566</v>
      </c>
    </row>
    <row r="52" spans="1:13" x14ac:dyDescent="0.25">
      <c r="A52" s="1">
        <v>44763</v>
      </c>
      <c r="B52">
        <v>28</v>
      </c>
      <c r="C52">
        <f t="shared" si="6"/>
        <v>3</v>
      </c>
      <c r="E52" s="1">
        <v>44763</v>
      </c>
      <c r="F52">
        <f>IF(INT($O$2*(1+$R$2*((temperatury[[#This Row],[temperatura]]-24)/2)))&lt;0,0,INT($O$2*(1+$R$2*((temperatury[[#This Row],[temperatura]]-24)/2))))</f>
        <v>103</v>
      </c>
      <c r="G52">
        <f>IF(INT($P$2*(1+$S$2*((temperatury[[#This Row],[temperatura]]-24)/2)))&lt;0,0,INT($P$2*(1+$S$2*((temperatury[[#This Row],[temperatura]]-24)/2))))</f>
        <v>136</v>
      </c>
      <c r="H52">
        <f>IF(INT($Q$2*(1+$T$2*((temperatury[[#This Row],[temperatura]]-24)/2)))&lt;0,0,INT($Q$2*(1+$T$2*((temperatury[[#This Row],[temperatura]]-24)/2))))</f>
        <v>89</v>
      </c>
      <c r="I52">
        <f t="shared" si="1"/>
        <v>721</v>
      </c>
      <c r="J52">
        <f t="shared" si="2"/>
        <v>680</v>
      </c>
      <c r="K52">
        <f t="shared" si="3"/>
        <v>534</v>
      </c>
      <c r="L52">
        <f t="shared" si="4"/>
        <v>1935</v>
      </c>
      <c r="M52">
        <f t="shared" si="5"/>
        <v>84501</v>
      </c>
    </row>
    <row r="53" spans="1:13" x14ac:dyDescent="0.25">
      <c r="A53" s="1">
        <v>44764</v>
      </c>
      <c r="B53">
        <v>27</v>
      </c>
      <c r="C53">
        <f t="shared" si="6"/>
        <v>4</v>
      </c>
      <c r="E53" s="1">
        <v>44764</v>
      </c>
      <c r="F53">
        <f>IF(INT($O$2*(1+$R$2*((temperatury[[#This Row],[temperatura]]-24)/2)))&lt;0,0,INT($O$2*(1+$R$2*((temperatury[[#This Row],[temperatura]]-24)/2))))</f>
        <v>100</v>
      </c>
      <c r="G53">
        <f>IF(INT($P$2*(1+$S$2*((temperatury[[#This Row],[temperatura]]-24)/2)))&lt;0,0,INT($P$2*(1+$S$2*((temperatury[[#This Row],[temperatura]]-24)/2))))</f>
        <v>132</v>
      </c>
      <c r="H53">
        <f>IF(INT($Q$2*(1+$T$2*((temperatury[[#This Row],[temperatura]]-24)/2)))&lt;0,0,INT($Q$2*(1+$T$2*((temperatury[[#This Row],[temperatura]]-24)/2))))</f>
        <v>87</v>
      </c>
      <c r="I53">
        <f t="shared" si="1"/>
        <v>700</v>
      </c>
      <c r="J53">
        <f t="shared" si="2"/>
        <v>660</v>
      </c>
      <c r="K53">
        <f t="shared" si="3"/>
        <v>522</v>
      </c>
      <c r="L53">
        <f t="shared" si="4"/>
        <v>1882</v>
      </c>
      <c r="M53">
        <f t="shared" si="5"/>
        <v>86383</v>
      </c>
    </row>
    <row r="54" spans="1:13" x14ac:dyDescent="0.25">
      <c r="A54" s="1">
        <v>44765</v>
      </c>
      <c r="B54">
        <v>23</v>
      </c>
      <c r="C54">
        <f t="shared" si="6"/>
        <v>5</v>
      </c>
      <c r="E54" s="1">
        <v>44765</v>
      </c>
      <c r="F54">
        <f>IF(INT($O$2*(1+$R$2*((temperatury[[#This Row],[temperatura]]-24)/2)))&lt;0,0,INT($O$2*(1+$R$2*((temperatury[[#This Row],[temperatura]]-24)/2))))</f>
        <v>86</v>
      </c>
      <c r="G54">
        <f>IF(INT($P$2*(1+$S$2*((temperatury[[#This Row],[temperatura]]-24)/2)))&lt;0,0,INT($P$2*(1+$S$2*((temperatury[[#This Row],[temperatura]]-24)/2))))</f>
        <v>115</v>
      </c>
      <c r="H54">
        <f>IF(INT($Q$2*(1+$T$2*((temperatury[[#This Row],[temperatura]]-24)/2)))&lt;0,0,INT($Q$2*(1+$T$2*((temperatury[[#This Row],[temperatura]]-24)/2))))</f>
        <v>77</v>
      </c>
      <c r="I54">
        <f t="shared" si="1"/>
        <v>602</v>
      </c>
      <c r="J54">
        <f t="shared" si="2"/>
        <v>575</v>
      </c>
      <c r="K54">
        <f t="shared" si="3"/>
        <v>462</v>
      </c>
      <c r="L54">
        <f t="shared" si="4"/>
        <v>1639</v>
      </c>
      <c r="M54">
        <f t="shared" si="5"/>
        <v>88022</v>
      </c>
    </row>
    <row r="55" spans="1:13" x14ac:dyDescent="0.25">
      <c r="A55" s="1">
        <v>44766</v>
      </c>
      <c r="B55">
        <v>26</v>
      </c>
      <c r="C55">
        <f t="shared" si="6"/>
        <v>6</v>
      </c>
      <c r="E55" s="1">
        <v>44766</v>
      </c>
      <c r="F55">
        <f>IF(INT($O$2*(1+$R$2*((temperatury[[#This Row],[temperatura]]-24)/2)))&lt;0,0,INT($O$2*(1+$R$2*((temperatury[[#This Row],[temperatura]]-24)/2))))</f>
        <v>96</v>
      </c>
      <c r="G55">
        <f>IF(INT($P$2*(1+$S$2*((temperatury[[#This Row],[temperatura]]-24)/2)))&lt;0,0,INT($P$2*(1+$S$2*((temperatury[[#This Row],[temperatura]]-24)/2))))</f>
        <v>128</v>
      </c>
      <c r="H55">
        <f>IF(INT($Q$2*(1+$T$2*((temperatury[[#This Row],[temperatura]]-24)/2)))&lt;0,0,INT($Q$2*(1+$T$2*((temperatury[[#This Row],[temperatura]]-24)/2))))</f>
        <v>84</v>
      </c>
      <c r="I55">
        <f t="shared" si="1"/>
        <v>672</v>
      </c>
      <c r="J55">
        <f t="shared" si="2"/>
        <v>640</v>
      </c>
      <c r="K55">
        <f t="shared" si="3"/>
        <v>504</v>
      </c>
      <c r="L55">
        <f t="shared" si="4"/>
        <v>1816</v>
      </c>
      <c r="M55">
        <f t="shared" si="5"/>
        <v>89838</v>
      </c>
    </row>
    <row r="56" spans="1:13" x14ac:dyDescent="0.25">
      <c r="A56" s="1">
        <v>44767</v>
      </c>
      <c r="B56">
        <v>29</v>
      </c>
      <c r="C56">
        <f t="shared" si="6"/>
        <v>7</v>
      </c>
      <c r="E56" s="1">
        <v>44767</v>
      </c>
      <c r="F56">
        <f>IF(INT($O$2*(1+$R$2*((temperatury[[#This Row],[temperatura]]-24)/2)))&lt;0,0,INT($O$2*(1+$R$2*((temperatury[[#This Row],[temperatura]]-24)/2))))</f>
        <v>107</v>
      </c>
      <c r="G56">
        <f>IF(INT($P$2*(1+$S$2*((temperatury[[#This Row],[temperatura]]-24)/2)))&lt;0,0,INT($P$2*(1+$S$2*((temperatury[[#This Row],[temperatura]]-24)/2))))</f>
        <v>140</v>
      </c>
      <c r="H56">
        <f>IF(INT($Q$2*(1+$T$2*((temperatury[[#This Row],[temperatura]]-24)/2)))&lt;0,0,INT($Q$2*(1+$T$2*((temperatury[[#This Row],[temperatura]]-24)/2))))</f>
        <v>91</v>
      </c>
      <c r="I56">
        <f t="shared" si="1"/>
        <v>749</v>
      </c>
      <c r="J56">
        <f t="shared" si="2"/>
        <v>700</v>
      </c>
      <c r="K56">
        <f t="shared" si="3"/>
        <v>546</v>
      </c>
      <c r="L56">
        <f t="shared" si="4"/>
        <v>1995</v>
      </c>
      <c r="M56">
        <f t="shared" si="5"/>
        <v>91833</v>
      </c>
    </row>
    <row r="57" spans="1:13" x14ac:dyDescent="0.25">
      <c r="A57" s="1">
        <v>44768</v>
      </c>
      <c r="B57">
        <v>26</v>
      </c>
      <c r="C57">
        <f t="shared" si="6"/>
        <v>8</v>
      </c>
      <c r="E57" s="1">
        <v>44768</v>
      </c>
      <c r="F57">
        <f>IF(INT($O$2*(1+$R$2*((temperatury[[#This Row],[temperatura]]-24)/2)))&lt;0,0,INT($O$2*(1+$R$2*((temperatury[[#This Row],[temperatura]]-24)/2))))</f>
        <v>96</v>
      </c>
      <c r="G57">
        <f>IF(INT($P$2*(1+$S$2*((temperatury[[#This Row],[temperatura]]-24)/2)))&lt;0,0,INT($P$2*(1+$S$2*((temperatury[[#This Row],[temperatura]]-24)/2))))</f>
        <v>128</v>
      </c>
      <c r="H57">
        <f>IF(INT($Q$2*(1+$T$2*((temperatury[[#This Row],[temperatura]]-24)/2)))&lt;0,0,INT($Q$2*(1+$T$2*((temperatury[[#This Row],[temperatura]]-24)/2))))</f>
        <v>84</v>
      </c>
      <c r="I57">
        <f t="shared" si="1"/>
        <v>672</v>
      </c>
      <c r="J57">
        <f t="shared" si="2"/>
        <v>640</v>
      </c>
      <c r="K57">
        <f t="shared" si="3"/>
        <v>504</v>
      </c>
      <c r="L57">
        <f t="shared" si="4"/>
        <v>1816</v>
      </c>
      <c r="M57">
        <f t="shared" si="5"/>
        <v>93649</v>
      </c>
    </row>
    <row r="58" spans="1:13" x14ac:dyDescent="0.25">
      <c r="A58" s="1">
        <v>44769</v>
      </c>
      <c r="B58">
        <v>27</v>
      </c>
      <c r="C58">
        <f t="shared" si="6"/>
        <v>9</v>
      </c>
      <c r="E58" s="1">
        <v>44769</v>
      </c>
      <c r="F58">
        <f>IF(INT($O$2*(1+$R$2*((temperatury[[#This Row],[temperatura]]-24)/2)))&lt;0,0,INT($O$2*(1+$R$2*((temperatury[[#This Row],[temperatura]]-24)/2))))</f>
        <v>100</v>
      </c>
      <c r="G58">
        <f>IF(INT($P$2*(1+$S$2*((temperatury[[#This Row],[temperatura]]-24)/2)))&lt;0,0,INT($P$2*(1+$S$2*((temperatury[[#This Row],[temperatura]]-24)/2))))</f>
        <v>132</v>
      </c>
      <c r="H58">
        <f>IF(INT($Q$2*(1+$T$2*((temperatury[[#This Row],[temperatura]]-24)/2)))&lt;0,0,INT($Q$2*(1+$T$2*((temperatury[[#This Row],[temperatura]]-24)/2))))</f>
        <v>87</v>
      </c>
      <c r="I58">
        <f t="shared" si="1"/>
        <v>700</v>
      </c>
      <c r="J58">
        <f t="shared" si="2"/>
        <v>660</v>
      </c>
      <c r="K58">
        <f t="shared" si="3"/>
        <v>522</v>
      </c>
      <c r="L58">
        <f t="shared" si="4"/>
        <v>1882</v>
      </c>
      <c r="M58">
        <f t="shared" si="5"/>
        <v>95531</v>
      </c>
    </row>
    <row r="59" spans="1:13" x14ac:dyDescent="0.25">
      <c r="A59" s="1">
        <v>44770</v>
      </c>
      <c r="B59">
        <v>24</v>
      </c>
      <c r="C59">
        <f t="shared" si="6"/>
        <v>10</v>
      </c>
      <c r="E59" s="1">
        <v>44770</v>
      </c>
      <c r="F59">
        <f>IF(INT($O$2*(1+$R$2*((temperatury[[#This Row],[temperatura]]-24)/2)))&lt;0,0,INT($O$2*(1+$R$2*((temperatury[[#This Row],[temperatura]]-24)/2))))</f>
        <v>90</v>
      </c>
      <c r="G59">
        <f>IF(INT($P$2*(1+$S$2*((temperatury[[#This Row],[temperatura]]-24)/2)))&lt;0,0,INT($P$2*(1+$S$2*((temperatury[[#This Row],[temperatura]]-24)/2))))</f>
        <v>120</v>
      </c>
      <c r="H59">
        <f>IF(INT($Q$2*(1+$T$2*((temperatury[[#This Row],[temperatura]]-24)/2)))&lt;0,0,INT($Q$2*(1+$T$2*((temperatury[[#This Row],[temperatura]]-24)/2))))</f>
        <v>80</v>
      </c>
      <c r="I59">
        <f t="shared" si="1"/>
        <v>630</v>
      </c>
      <c r="J59">
        <f t="shared" si="2"/>
        <v>600</v>
      </c>
      <c r="K59">
        <f t="shared" si="3"/>
        <v>480</v>
      </c>
      <c r="L59">
        <f t="shared" si="4"/>
        <v>1710</v>
      </c>
      <c r="M59">
        <f t="shared" si="5"/>
        <v>97241</v>
      </c>
    </row>
    <row r="60" spans="1:13" x14ac:dyDescent="0.25">
      <c r="A60" s="1">
        <v>44771</v>
      </c>
      <c r="B60">
        <v>26</v>
      </c>
      <c r="C60">
        <f t="shared" si="6"/>
        <v>11</v>
      </c>
      <c r="E60" s="1">
        <v>44771</v>
      </c>
      <c r="F60">
        <f>IF(INT($O$2*(1+$R$2*((temperatury[[#This Row],[temperatura]]-24)/2)))&lt;0,0,INT($O$2*(1+$R$2*((temperatury[[#This Row],[temperatura]]-24)/2))))</f>
        <v>96</v>
      </c>
      <c r="G60">
        <f>IF(INT($P$2*(1+$S$2*((temperatury[[#This Row],[temperatura]]-24)/2)))&lt;0,0,INT($P$2*(1+$S$2*((temperatury[[#This Row],[temperatura]]-24)/2))))</f>
        <v>128</v>
      </c>
      <c r="H60">
        <f>IF(INT($Q$2*(1+$T$2*((temperatury[[#This Row],[temperatura]]-24)/2)))&lt;0,0,INT($Q$2*(1+$T$2*((temperatury[[#This Row],[temperatura]]-24)/2))))</f>
        <v>84</v>
      </c>
      <c r="I60">
        <f t="shared" si="1"/>
        <v>672</v>
      </c>
      <c r="J60">
        <f t="shared" si="2"/>
        <v>640</v>
      </c>
      <c r="K60">
        <f t="shared" si="3"/>
        <v>504</v>
      </c>
      <c r="L60">
        <f t="shared" si="4"/>
        <v>1816</v>
      </c>
      <c r="M60">
        <f t="shared" si="5"/>
        <v>99057</v>
      </c>
    </row>
    <row r="61" spans="1:13" x14ac:dyDescent="0.25">
      <c r="A61" s="1">
        <v>44772</v>
      </c>
      <c r="B61">
        <v>25</v>
      </c>
      <c r="C61">
        <f t="shared" si="6"/>
        <v>12</v>
      </c>
      <c r="E61" s="1">
        <v>44772</v>
      </c>
      <c r="F61">
        <f>IF(INT($O$2*(1+$R$2*((temperatury[[#This Row],[temperatura]]-24)/2)))&lt;0,0,INT($O$2*(1+$R$2*((temperatury[[#This Row],[temperatura]]-24)/2))))</f>
        <v>93</v>
      </c>
      <c r="G61">
        <f>IF(INT($P$2*(1+$S$2*((temperatury[[#This Row],[temperatura]]-24)/2)))&lt;0,0,INT($P$2*(1+$S$2*((temperatury[[#This Row],[temperatura]]-24)/2))))</f>
        <v>124</v>
      </c>
      <c r="H61">
        <f>IF(INT($Q$2*(1+$T$2*((temperatury[[#This Row],[temperatura]]-24)/2)))&lt;0,0,INT($Q$2*(1+$T$2*((temperatury[[#This Row],[temperatura]]-24)/2))))</f>
        <v>82</v>
      </c>
      <c r="I61">
        <f t="shared" si="1"/>
        <v>651</v>
      </c>
      <c r="J61">
        <f t="shared" si="2"/>
        <v>620</v>
      </c>
      <c r="K61">
        <f t="shared" si="3"/>
        <v>492</v>
      </c>
      <c r="L61">
        <f t="shared" si="4"/>
        <v>1763</v>
      </c>
      <c r="M61">
        <f t="shared" si="5"/>
        <v>100820</v>
      </c>
    </row>
    <row r="62" spans="1:13" x14ac:dyDescent="0.25">
      <c r="A62" s="1">
        <v>44773</v>
      </c>
      <c r="B62">
        <v>24</v>
      </c>
      <c r="C62">
        <f t="shared" si="6"/>
        <v>13</v>
      </c>
      <c r="E62" s="1">
        <v>44773</v>
      </c>
      <c r="F62">
        <f>IF(INT($O$2*(1+$R$2*((temperatury[[#This Row],[temperatura]]-24)/2)))&lt;0,0,INT($O$2*(1+$R$2*((temperatury[[#This Row],[temperatura]]-24)/2))))</f>
        <v>90</v>
      </c>
      <c r="G62">
        <f>IF(INT($P$2*(1+$S$2*((temperatury[[#This Row],[temperatura]]-24)/2)))&lt;0,0,INT($P$2*(1+$S$2*((temperatury[[#This Row],[temperatura]]-24)/2))))</f>
        <v>120</v>
      </c>
      <c r="H62">
        <f>IF(INT($Q$2*(1+$T$2*((temperatury[[#This Row],[temperatura]]-24)/2)))&lt;0,0,INT($Q$2*(1+$T$2*((temperatury[[#This Row],[temperatura]]-24)/2))))</f>
        <v>80</v>
      </c>
      <c r="I62">
        <f t="shared" si="1"/>
        <v>630</v>
      </c>
      <c r="J62">
        <f t="shared" si="2"/>
        <v>600</v>
      </c>
      <c r="K62">
        <f t="shared" si="3"/>
        <v>480</v>
      </c>
      <c r="L62">
        <f t="shared" si="4"/>
        <v>1710</v>
      </c>
      <c r="M62">
        <f t="shared" si="5"/>
        <v>102530</v>
      </c>
    </row>
    <row r="63" spans="1:13" x14ac:dyDescent="0.25">
      <c r="A63" s="1">
        <v>44774</v>
      </c>
      <c r="B63">
        <v>22</v>
      </c>
      <c r="C63">
        <f t="shared" si="6"/>
        <v>14</v>
      </c>
      <c r="E63" s="1">
        <v>44774</v>
      </c>
      <c r="F63">
        <f>IF(INT($O$2*(1+$R$2*((temperatury[[#This Row],[temperatura]]-24)/2)))&lt;0,0,INT($O$2*(1+$R$2*((temperatury[[#This Row],[temperatura]]-24)/2))))</f>
        <v>83</v>
      </c>
      <c r="G63">
        <f>IF(INT($P$2*(1+$S$2*((temperatury[[#This Row],[temperatura]]-24)/2)))&lt;0,0,INT($P$2*(1+$S$2*((temperatury[[#This Row],[temperatura]]-24)/2))))</f>
        <v>111</v>
      </c>
      <c r="H63">
        <f>IF(INT($Q$2*(1+$T$2*((temperatury[[#This Row],[temperatura]]-24)/2)))&lt;0,0,INT($Q$2*(1+$T$2*((temperatury[[#This Row],[temperatura]]-24)/2))))</f>
        <v>75</v>
      </c>
      <c r="I63">
        <f t="shared" si="1"/>
        <v>581</v>
      </c>
      <c r="J63">
        <f t="shared" si="2"/>
        <v>555</v>
      </c>
      <c r="K63">
        <f t="shared" si="3"/>
        <v>450</v>
      </c>
      <c r="L63">
        <f t="shared" si="4"/>
        <v>1586</v>
      </c>
      <c r="M63">
        <f t="shared" si="5"/>
        <v>104116</v>
      </c>
    </row>
    <row r="64" spans="1:13" x14ac:dyDescent="0.25">
      <c r="A64" s="1">
        <v>44775</v>
      </c>
      <c r="B64">
        <v>19</v>
      </c>
      <c r="C64">
        <f t="shared" si="6"/>
        <v>0</v>
      </c>
      <c r="E64" s="1">
        <v>44775</v>
      </c>
      <c r="F64">
        <f>IF(INT($O$2*(1+$R$2*((temperatury[[#This Row],[temperatura]]-24)/2)))&lt;0,0,INT($O$2*(1+$R$2*((temperatury[[#This Row],[temperatura]]-24)/2))))</f>
        <v>72</v>
      </c>
      <c r="G64">
        <f>IF(INT($P$2*(1+$S$2*((temperatury[[#This Row],[temperatura]]-24)/2)))&lt;0,0,INT($P$2*(1+$S$2*((temperatury[[#This Row],[temperatura]]-24)/2))))</f>
        <v>99</v>
      </c>
      <c r="H64">
        <f>IF(INT($Q$2*(1+$T$2*((temperatury[[#This Row],[temperatura]]-24)/2)))&lt;0,0,INT($Q$2*(1+$T$2*((temperatury[[#This Row],[temperatura]]-24)/2))))</f>
        <v>68</v>
      </c>
      <c r="I64">
        <f t="shared" si="1"/>
        <v>504</v>
      </c>
      <c r="J64">
        <f t="shared" si="2"/>
        <v>495</v>
      </c>
      <c r="K64">
        <f t="shared" si="3"/>
        <v>408</v>
      </c>
      <c r="L64">
        <f t="shared" si="4"/>
        <v>1407</v>
      </c>
      <c r="M64">
        <f t="shared" si="5"/>
        <v>105523</v>
      </c>
    </row>
    <row r="65" spans="1:13" x14ac:dyDescent="0.25">
      <c r="A65" s="1">
        <v>44776</v>
      </c>
      <c r="B65">
        <v>21</v>
      </c>
      <c r="C65">
        <f t="shared" si="6"/>
        <v>1</v>
      </c>
      <c r="E65" s="1">
        <v>44776</v>
      </c>
      <c r="F65">
        <f>IF(INT($O$2*(1+$R$2*((temperatury[[#This Row],[temperatura]]-24)/2)))&lt;0,0,INT($O$2*(1+$R$2*((temperatury[[#This Row],[temperatura]]-24)/2))))</f>
        <v>79</v>
      </c>
      <c r="G65">
        <f>IF(INT($P$2*(1+$S$2*((temperatury[[#This Row],[temperatura]]-24)/2)))&lt;0,0,INT($P$2*(1+$S$2*((temperatury[[#This Row],[temperatura]]-24)/2))))</f>
        <v>107</v>
      </c>
      <c r="H65">
        <f>IF(INT($Q$2*(1+$T$2*((temperatury[[#This Row],[temperatura]]-24)/2)))&lt;0,0,INT($Q$2*(1+$T$2*((temperatury[[#This Row],[temperatura]]-24)/2))))</f>
        <v>72</v>
      </c>
      <c r="I65">
        <f t="shared" si="1"/>
        <v>553</v>
      </c>
      <c r="J65">
        <f t="shared" si="2"/>
        <v>535</v>
      </c>
      <c r="K65">
        <f t="shared" si="3"/>
        <v>432</v>
      </c>
      <c r="L65">
        <f t="shared" si="4"/>
        <v>1520</v>
      </c>
      <c r="M65">
        <f t="shared" si="5"/>
        <v>107043</v>
      </c>
    </row>
    <row r="66" spans="1:13" x14ac:dyDescent="0.25">
      <c r="A66" s="1">
        <v>44777</v>
      </c>
      <c r="B66">
        <v>26</v>
      </c>
      <c r="C66">
        <f t="shared" ref="C66:C93" si="7">IF(B66&gt;20,C65+1,0)</f>
        <v>2</v>
      </c>
      <c r="E66" s="1">
        <v>44777</v>
      </c>
      <c r="F66">
        <f>IF(INT($O$2*(1+$R$2*((temperatury[[#This Row],[temperatura]]-24)/2)))&lt;0,0,INT($O$2*(1+$R$2*((temperatury[[#This Row],[temperatura]]-24)/2))))</f>
        <v>96</v>
      </c>
      <c r="G66">
        <f>IF(INT($P$2*(1+$S$2*((temperatury[[#This Row],[temperatura]]-24)/2)))&lt;0,0,INT($P$2*(1+$S$2*((temperatury[[#This Row],[temperatura]]-24)/2))))</f>
        <v>128</v>
      </c>
      <c r="H66">
        <f>IF(INT($Q$2*(1+$T$2*((temperatury[[#This Row],[temperatura]]-24)/2)))&lt;0,0,INT($Q$2*(1+$T$2*((temperatury[[#This Row],[temperatura]]-24)/2))))</f>
        <v>84</v>
      </c>
      <c r="I66">
        <f t="shared" si="1"/>
        <v>672</v>
      </c>
      <c r="J66">
        <f t="shared" si="2"/>
        <v>640</v>
      </c>
      <c r="K66">
        <f t="shared" si="3"/>
        <v>504</v>
      </c>
      <c r="L66">
        <f t="shared" si="4"/>
        <v>1816</v>
      </c>
      <c r="M66">
        <f t="shared" si="5"/>
        <v>108859</v>
      </c>
    </row>
    <row r="67" spans="1:13" x14ac:dyDescent="0.25">
      <c r="A67" s="1">
        <v>44778</v>
      </c>
      <c r="B67">
        <v>19</v>
      </c>
      <c r="C67">
        <f t="shared" si="7"/>
        <v>0</v>
      </c>
      <c r="E67" s="1">
        <v>44778</v>
      </c>
      <c r="F67">
        <f>IF(INT($O$2*(1+$R$2*((temperatury[[#This Row],[temperatura]]-24)/2)))&lt;0,0,INT($O$2*(1+$R$2*((temperatury[[#This Row],[temperatura]]-24)/2))))</f>
        <v>72</v>
      </c>
      <c r="G67">
        <f>IF(INT($P$2*(1+$S$2*((temperatury[[#This Row],[temperatura]]-24)/2)))&lt;0,0,INT($P$2*(1+$S$2*((temperatury[[#This Row],[temperatura]]-24)/2))))</f>
        <v>99</v>
      </c>
      <c r="H67">
        <f>IF(INT($Q$2*(1+$T$2*((temperatury[[#This Row],[temperatura]]-24)/2)))&lt;0,0,INT($Q$2*(1+$T$2*((temperatury[[#This Row],[temperatura]]-24)/2))))</f>
        <v>68</v>
      </c>
      <c r="I67">
        <f t="shared" ref="I67:I93" si="8">7*F67</f>
        <v>504</v>
      </c>
      <c r="J67">
        <f t="shared" ref="J67:J93" si="9">5*G67</f>
        <v>495</v>
      </c>
      <c r="K67">
        <f t="shared" ref="K67:K93" si="10">6*H67</f>
        <v>408</v>
      </c>
      <c r="L67">
        <f t="shared" ref="L67:L93" si="11">SUM(I67:K67)</f>
        <v>1407</v>
      </c>
      <c r="M67">
        <f t="shared" ref="M67:M93" si="12">L67+M66</f>
        <v>110266</v>
      </c>
    </row>
    <row r="68" spans="1:13" x14ac:dyDescent="0.25">
      <c r="A68" s="1">
        <v>44779</v>
      </c>
      <c r="B68">
        <v>21</v>
      </c>
      <c r="C68">
        <f t="shared" si="7"/>
        <v>1</v>
      </c>
      <c r="E68" s="1">
        <v>44779</v>
      </c>
      <c r="F68">
        <f>IF(INT($O$2*(1+$R$2*((temperatury[[#This Row],[temperatura]]-24)/2)))&lt;0,0,INT($O$2*(1+$R$2*((temperatury[[#This Row],[temperatura]]-24)/2))))</f>
        <v>79</v>
      </c>
      <c r="G68">
        <f>IF(INT($P$2*(1+$S$2*((temperatury[[#This Row],[temperatura]]-24)/2)))&lt;0,0,INT($P$2*(1+$S$2*((temperatury[[#This Row],[temperatura]]-24)/2))))</f>
        <v>107</v>
      </c>
      <c r="H68">
        <f>IF(INT($Q$2*(1+$T$2*((temperatury[[#This Row],[temperatura]]-24)/2)))&lt;0,0,INT($Q$2*(1+$T$2*((temperatury[[#This Row],[temperatura]]-24)/2))))</f>
        <v>72</v>
      </c>
      <c r="I68">
        <f t="shared" si="8"/>
        <v>553</v>
      </c>
      <c r="J68">
        <f t="shared" si="9"/>
        <v>535</v>
      </c>
      <c r="K68">
        <f t="shared" si="10"/>
        <v>432</v>
      </c>
      <c r="L68">
        <f t="shared" si="11"/>
        <v>1520</v>
      </c>
      <c r="M68">
        <f t="shared" si="12"/>
        <v>111786</v>
      </c>
    </row>
    <row r="69" spans="1:13" x14ac:dyDescent="0.25">
      <c r="A69" s="1">
        <v>44780</v>
      </c>
      <c r="B69">
        <v>23</v>
      </c>
      <c r="C69">
        <f t="shared" si="7"/>
        <v>2</v>
      </c>
      <c r="E69" s="1">
        <v>44780</v>
      </c>
      <c r="F69">
        <f>IF(INT($O$2*(1+$R$2*((temperatury[[#This Row],[temperatura]]-24)/2)))&lt;0,0,INT($O$2*(1+$R$2*((temperatury[[#This Row],[temperatura]]-24)/2))))</f>
        <v>86</v>
      </c>
      <c r="G69">
        <f>IF(INT($P$2*(1+$S$2*((temperatury[[#This Row],[temperatura]]-24)/2)))&lt;0,0,INT($P$2*(1+$S$2*((temperatury[[#This Row],[temperatura]]-24)/2))))</f>
        <v>115</v>
      </c>
      <c r="H69">
        <f>IF(INT($Q$2*(1+$T$2*((temperatury[[#This Row],[temperatura]]-24)/2)))&lt;0,0,INT($Q$2*(1+$T$2*((temperatury[[#This Row],[temperatura]]-24)/2))))</f>
        <v>77</v>
      </c>
      <c r="I69">
        <f t="shared" si="8"/>
        <v>602</v>
      </c>
      <c r="J69">
        <f t="shared" si="9"/>
        <v>575</v>
      </c>
      <c r="K69">
        <f t="shared" si="10"/>
        <v>462</v>
      </c>
      <c r="L69">
        <f t="shared" si="11"/>
        <v>1639</v>
      </c>
      <c r="M69">
        <f t="shared" si="12"/>
        <v>113425</v>
      </c>
    </row>
    <row r="70" spans="1:13" x14ac:dyDescent="0.25">
      <c r="A70" s="1">
        <v>44781</v>
      </c>
      <c r="B70">
        <v>27</v>
      </c>
      <c r="C70">
        <f t="shared" si="7"/>
        <v>3</v>
      </c>
      <c r="E70" s="1">
        <v>44781</v>
      </c>
      <c r="F70">
        <f>IF(INT($O$2*(1+$R$2*((temperatury[[#This Row],[temperatura]]-24)/2)))&lt;0,0,INT($O$2*(1+$R$2*((temperatury[[#This Row],[temperatura]]-24)/2))))</f>
        <v>100</v>
      </c>
      <c r="G70">
        <f>IF(INT($P$2*(1+$S$2*((temperatury[[#This Row],[temperatura]]-24)/2)))&lt;0,0,INT($P$2*(1+$S$2*((temperatury[[#This Row],[temperatura]]-24)/2))))</f>
        <v>132</v>
      </c>
      <c r="H70">
        <f>IF(INT($Q$2*(1+$T$2*((temperatury[[#This Row],[temperatura]]-24)/2)))&lt;0,0,INT($Q$2*(1+$T$2*((temperatury[[#This Row],[temperatura]]-24)/2))))</f>
        <v>87</v>
      </c>
      <c r="I70">
        <f t="shared" si="8"/>
        <v>700</v>
      </c>
      <c r="J70">
        <f t="shared" si="9"/>
        <v>660</v>
      </c>
      <c r="K70">
        <f t="shared" si="10"/>
        <v>522</v>
      </c>
      <c r="L70">
        <f t="shared" si="11"/>
        <v>1882</v>
      </c>
      <c r="M70">
        <f t="shared" si="12"/>
        <v>115307</v>
      </c>
    </row>
    <row r="71" spans="1:13" x14ac:dyDescent="0.25">
      <c r="A71" s="1">
        <v>44782</v>
      </c>
      <c r="B71">
        <v>20</v>
      </c>
      <c r="C71">
        <f t="shared" si="7"/>
        <v>0</v>
      </c>
      <c r="E71" s="1">
        <v>44782</v>
      </c>
      <c r="F71">
        <f>IF(INT($O$2*(1+$R$2*((temperatury[[#This Row],[temperatura]]-24)/2)))&lt;0,0,INT($O$2*(1+$R$2*((temperatury[[#This Row],[temperatura]]-24)/2))))</f>
        <v>76</v>
      </c>
      <c r="G71">
        <f>IF(INT($P$2*(1+$S$2*((temperatury[[#This Row],[temperatura]]-24)/2)))&lt;0,0,INT($P$2*(1+$S$2*((temperatury[[#This Row],[temperatura]]-24)/2))))</f>
        <v>103</v>
      </c>
      <c r="H71">
        <f>IF(INT($Q$2*(1+$T$2*((temperatury[[#This Row],[temperatura]]-24)/2)))&lt;0,0,INT($Q$2*(1+$T$2*((temperatury[[#This Row],[temperatura]]-24)/2))))</f>
        <v>70</v>
      </c>
      <c r="I71">
        <f t="shared" si="8"/>
        <v>532</v>
      </c>
      <c r="J71">
        <f t="shared" si="9"/>
        <v>515</v>
      </c>
      <c r="K71">
        <f t="shared" si="10"/>
        <v>420</v>
      </c>
      <c r="L71">
        <f t="shared" si="11"/>
        <v>1467</v>
      </c>
      <c r="M71">
        <f t="shared" si="12"/>
        <v>116774</v>
      </c>
    </row>
    <row r="72" spans="1:13" x14ac:dyDescent="0.25">
      <c r="A72" s="1">
        <v>44783</v>
      </c>
      <c r="B72">
        <v>18</v>
      </c>
      <c r="C72">
        <f t="shared" si="7"/>
        <v>0</v>
      </c>
      <c r="E72" s="1">
        <v>44783</v>
      </c>
      <c r="F72">
        <f>IF(INT($O$2*(1+$R$2*((temperatury[[#This Row],[temperatura]]-24)/2)))&lt;0,0,INT($O$2*(1+$R$2*((temperatury[[#This Row],[temperatura]]-24)/2))))</f>
        <v>69</v>
      </c>
      <c r="G72">
        <f>IF(INT($P$2*(1+$S$2*((temperatury[[#This Row],[temperatura]]-24)/2)))&lt;0,0,INT($P$2*(1+$S$2*((temperatury[[#This Row],[temperatura]]-24)/2))))</f>
        <v>95</v>
      </c>
      <c r="H72">
        <f>IF(INT($Q$2*(1+$T$2*((temperatury[[#This Row],[temperatura]]-24)/2)))&lt;0,0,INT($Q$2*(1+$T$2*((temperatury[[#This Row],[temperatura]]-24)/2))))</f>
        <v>65</v>
      </c>
      <c r="I72">
        <f t="shared" si="8"/>
        <v>483</v>
      </c>
      <c r="J72">
        <f t="shared" si="9"/>
        <v>475</v>
      </c>
      <c r="K72">
        <f t="shared" si="10"/>
        <v>390</v>
      </c>
      <c r="L72">
        <f t="shared" si="11"/>
        <v>1348</v>
      </c>
      <c r="M72">
        <f t="shared" si="12"/>
        <v>118122</v>
      </c>
    </row>
    <row r="73" spans="1:13" x14ac:dyDescent="0.25">
      <c r="A73" s="1">
        <v>44784</v>
      </c>
      <c r="B73">
        <v>17</v>
      </c>
      <c r="C73">
        <f t="shared" si="7"/>
        <v>0</v>
      </c>
      <c r="E73" s="1">
        <v>44784</v>
      </c>
      <c r="F73">
        <f>IF(INT($O$2*(1+$R$2*((temperatury[[#This Row],[temperatura]]-24)/2)))&lt;0,0,INT($O$2*(1+$R$2*((temperatury[[#This Row],[temperatura]]-24)/2))))</f>
        <v>65</v>
      </c>
      <c r="G73">
        <f>IF(INT($P$2*(1+$S$2*((temperatury[[#This Row],[temperatura]]-24)/2)))&lt;0,0,INT($P$2*(1+$S$2*((temperatury[[#This Row],[temperatura]]-24)/2))))</f>
        <v>91</v>
      </c>
      <c r="H73">
        <f>IF(INT($Q$2*(1+$T$2*((temperatury[[#This Row],[temperatura]]-24)/2)))&lt;0,0,INT($Q$2*(1+$T$2*((temperatury[[#This Row],[temperatura]]-24)/2))))</f>
        <v>63</v>
      </c>
      <c r="I73">
        <f t="shared" si="8"/>
        <v>455</v>
      </c>
      <c r="J73">
        <f t="shared" si="9"/>
        <v>455</v>
      </c>
      <c r="K73">
        <f t="shared" si="10"/>
        <v>378</v>
      </c>
      <c r="L73">
        <f t="shared" si="11"/>
        <v>1288</v>
      </c>
      <c r="M73">
        <f t="shared" si="12"/>
        <v>119410</v>
      </c>
    </row>
    <row r="74" spans="1:13" x14ac:dyDescent="0.25">
      <c r="A74" s="1">
        <v>44785</v>
      </c>
      <c r="B74">
        <v>19</v>
      </c>
      <c r="C74">
        <f t="shared" si="7"/>
        <v>0</v>
      </c>
      <c r="E74" s="1">
        <v>44785</v>
      </c>
      <c r="F74">
        <f>IF(INT($O$2*(1+$R$2*((temperatury[[#This Row],[temperatura]]-24)/2)))&lt;0,0,INT($O$2*(1+$R$2*((temperatury[[#This Row],[temperatura]]-24)/2))))</f>
        <v>72</v>
      </c>
      <c r="G74">
        <f>IF(INT($P$2*(1+$S$2*((temperatury[[#This Row],[temperatura]]-24)/2)))&lt;0,0,INT($P$2*(1+$S$2*((temperatury[[#This Row],[temperatura]]-24)/2))))</f>
        <v>99</v>
      </c>
      <c r="H74">
        <f>IF(INT($Q$2*(1+$T$2*((temperatury[[#This Row],[temperatura]]-24)/2)))&lt;0,0,INT($Q$2*(1+$T$2*((temperatury[[#This Row],[temperatura]]-24)/2))))</f>
        <v>68</v>
      </c>
      <c r="I74">
        <f t="shared" si="8"/>
        <v>504</v>
      </c>
      <c r="J74">
        <f t="shared" si="9"/>
        <v>495</v>
      </c>
      <c r="K74">
        <f t="shared" si="10"/>
        <v>408</v>
      </c>
      <c r="L74">
        <f t="shared" si="11"/>
        <v>1407</v>
      </c>
      <c r="M74">
        <f t="shared" si="12"/>
        <v>120817</v>
      </c>
    </row>
    <row r="75" spans="1:13" x14ac:dyDescent="0.25">
      <c r="A75" s="1">
        <v>44786</v>
      </c>
      <c r="B75">
        <v>26</v>
      </c>
      <c r="C75">
        <f t="shared" si="7"/>
        <v>1</v>
      </c>
      <c r="E75" s="1">
        <v>44786</v>
      </c>
      <c r="F75">
        <f>IF(INT($O$2*(1+$R$2*((temperatury[[#This Row],[temperatura]]-24)/2)))&lt;0,0,INT($O$2*(1+$R$2*((temperatury[[#This Row],[temperatura]]-24)/2))))</f>
        <v>96</v>
      </c>
      <c r="G75">
        <f>IF(INT($P$2*(1+$S$2*((temperatury[[#This Row],[temperatura]]-24)/2)))&lt;0,0,INT($P$2*(1+$S$2*((temperatury[[#This Row],[temperatura]]-24)/2))))</f>
        <v>128</v>
      </c>
      <c r="H75">
        <f>IF(INT($Q$2*(1+$T$2*((temperatury[[#This Row],[temperatura]]-24)/2)))&lt;0,0,INT($Q$2*(1+$T$2*((temperatury[[#This Row],[temperatura]]-24)/2))))</f>
        <v>84</v>
      </c>
      <c r="I75">
        <f t="shared" si="8"/>
        <v>672</v>
      </c>
      <c r="J75">
        <f t="shared" si="9"/>
        <v>640</v>
      </c>
      <c r="K75">
        <f t="shared" si="10"/>
        <v>504</v>
      </c>
      <c r="L75">
        <f t="shared" si="11"/>
        <v>1816</v>
      </c>
      <c r="M75">
        <f t="shared" si="12"/>
        <v>122633</v>
      </c>
    </row>
    <row r="76" spans="1:13" x14ac:dyDescent="0.25">
      <c r="A76" s="1">
        <v>44787</v>
      </c>
      <c r="B76">
        <v>21</v>
      </c>
      <c r="C76">
        <f t="shared" si="7"/>
        <v>2</v>
      </c>
      <c r="E76" s="1">
        <v>44787</v>
      </c>
      <c r="F76">
        <f>IF(INT($O$2*(1+$R$2*((temperatury[[#This Row],[temperatura]]-24)/2)))&lt;0,0,INT($O$2*(1+$R$2*((temperatury[[#This Row],[temperatura]]-24)/2))))</f>
        <v>79</v>
      </c>
      <c r="G76">
        <f>IF(INT($P$2*(1+$S$2*((temperatury[[#This Row],[temperatura]]-24)/2)))&lt;0,0,INT($P$2*(1+$S$2*((temperatury[[#This Row],[temperatura]]-24)/2))))</f>
        <v>107</v>
      </c>
      <c r="H76">
        <f>IF(INT($Q$2*(1+$T$2*((temperatury[[#This Row],[temperatura]]-24)/2)))&lt;0,0,INT($Q$2*(1+$T$2*((temperatury[[#This Row],[temperatura]]-24)/2))))</f>
        <v>72</v>
      </c>
      <c r="I76">
        <f t="shared" si="8"/>
        <v>553</v>
      </c>
      <c r="J76">
        <f t="shared" si="9"/>
        <v>535</v>
      </c>
      <c r="K76">
        <f t="shared" si="10"/>
        <v>432</v>
      </c>
      <c r="L76">
        <f t="shared" si="11"/>
        <v>1520</v>
      </c>
      <c r="M76">
        <f t="shared" si="12"/>
        <v>124153</v>
      </c>
    </row>
    <row r="77" spans="1:13" x14ac:dyDescent="0.25">
      <c r="A77" s="1">
        <v>44788</v>
      </c>
      <c r="B77">
        <v>19</v>
      </c>
      <c r="C77">
        <f t="shared" si="7"/>
        <v>0</v>
      </c>
      <c r="E77" s="1">
        <v>44788</v>
      </c>
      <c r="F77">
        <f>IF(INT($O$2*(1+$R$2*((temperatury[[#This Row],[temperatura]]-24)/2)))&lt;0,0,INT($O$2*(1+$R$2*((temperatury[[#This Row],[temperatura]]-24)/2))))</f>
        <v>72</v>
      </c>
      <c r="G77">
        <f>IF(INT($P$2*(1+$S$2*((temperatury[[#This Row],[temperatura]]-24)/2)))&lt;0,0,INT($P$2*(1+$S$2*((temperatury[[#This Row],[temperatura]]-24)/2))))</f>
        <v>99</v>
      </c>
      <c r="H77">
        <f>IF(INT($Q$2*(1+$T$2*((temperatury[[#This Row],[temperatura]]-24)/2)))&lt;0,0,INT($Q$2*(1+$T$2*((temperatury[[#This Row],[temperatura]]-24)/2))))</f>
        <v>68</v>
      </c>
      <c r="I77">
        <f t="shared" si="8"/>
        <v>504</v>
      </c>
      <c r="J77">
        <f t="shared" si="9"/>
        <v>495</v>
      </c>
      <c r="K77">
        <f t="shared" si="10"/>
        <v>408</v>
      </c>
      <c r="L77">
        <f t="shared" si="11"/>
        <v>1407</v>
      </c>
      <c r="M77">
        <f t="shared" si="12"/>
        <v>125560</v>
      </c>
    </row>
    <row r="78" spans="1:13" x14ac:dyDescent="0.25">
      <c r="A78" s="1">
        <v>44789</v>
      </c>
      <c r="B78">
        <v>19</v>
      </c>
      <c r="C78">
        <f t="shared" si="7"/>
        <v>0</v>
      </c>
      <c r="E78" s="1">
        <v>44789</v>
      </c>
      <c r="F78">
        <f>IF(INT($O$2*(1+$R$2*((temperatury[[#This Row],[temperatura]]-24)/2)))&lt;0,0,INT($O$2*(1+$R$2*((temperatury[[#This Row],[temperatura]]-24)/2))))</f>
        <v>72</v>
      </c>
      <c r="G78">
        <f>IF(INT($P$2*(1+$S$2*((temperatury[[#This Row],[temperatura]]-24)/2)))&lt;0,0,INT($P$2*(1+$S$2*((temperatury[[#This Row],[temperatura]]-24)/2))))</f>
        <v>99</v>
      </c>
      <c r="H78">
        <f>IF(INT($Q$2*(1+$T$2*((temperatury[[#This Row],[temperatura]]-24)/2)))&lt;0,0,INT($Q$2*(1+$T$2*((temperatury[[#This Row],[temperatura]]-24)/2))))</f>
        <v>68</v>
      </c>
      <c r="I78">
        <f t="shared" si="8"/>
        <v>504</v>
      </c>
      <c r="J78">
        <f t="shared" si="9"/>
        <v>495</v>
      </c>
      <c r="K78">
        <f t="shared" si="10"/>
        <v>408</v>
      </c>
      <c r="L78">
        <f t="shared" si="11"/>
        <v>1407</v>
      </c>
      <c r="M78">
        <f t="shared" si="12"/>
        <v>126967</v>
      </c>
    </row>
    <row r="79" spans="1:13" x14ac:dyDescent="0.25">
      <c r="A79" s="3">
        <v>44790</v>
      </c>
      <c r="B79">
        <v>21</v>
      </c>
      <c r="C79">
        <f t="shared" si="7"/>
        <v>1</v>
      </c>
      <c r="E79" s="3">
        <v>44790</v>
      </c>
      <c r="F79">
        <f>IF(INT($O$2*(1+$R$2*((temperatury[[#This Row],[temperatura]]-24)/2)))&lt;0,0,INT($O$2*(1+$R$2*((temperatury[[#This Row],[temperatura]]-24)/2))))</f>
        <v>79</v>
      </c>
      <c r="G79">
        <f>IF(INT($P$2*(1+$S$2*((temperatury[[#This Row],[temperatura]]-24)/2)))&lt;0,0,INT($P$2*(1+$S$2*((temperatury[[#This Row],[temperatura]]-24)/2))))</f>
        <v>107</v>
      </c>
      <c r="H79">
        <f>IF(INT($Q$2*(1+$T$2*((temperatury[[#This Row],[temperatura]]-24)/2)))&lt;0,0,INT($Q$2*(1+$T$2*((temperatury[[#This Row],[temperatura]]-24)/2))))</f>
        <v>72</v>
      </c>
      <c r="I79">
        <f t="shared" si="8"/>
        <v>553</v>
      </c>
      <c r="J79">
        <f t="shared" si="9"/>
        <v>535</v>
      </c>
      <c r="K79">
        <f t="shared" si="10"/>
        <v>432</v>
      </c>
      <c r="L79">
        <f t="shared" si="11"/>
        <v>1520</v>
      </c>
      <c r="M79">
        <f t="shared" si="12"/>
        <v>128487</v>
      </c>
    </row>
    <row r="80" spans="1:13" x14ac:dyDescent="0.25">
      <c r="A80" s="1">
        <v>44791</v>
      </c>
      <c r="B80">
        <v>21</v>
      </c>
      <c r="C80">
        <f t="shared" si="7"/>
        <v>2</v>
      </c>
      <c r="E80" s="1">
        <v>44791</v>
      </c>
      <c r="F80">
        <f>IF(INT($O$2*(1+$R$2*((temperatury[[#This Row],[temperatura]]-24)/2)))&lt;0,0,INT($O$2*(1+$R$2*((temperatury[[#This Row],[temperatura]]-24)/2))))</f>
        <v>79</v>
      </c>
      <c r="G80">
        <f>IF(INT($P$2*(1+$S$2*((temperatury[[#This Row],[temperatura]]-24)/2)))&lt;0,0,INT($P$2*(1+$S$2*((temperatury[[#This Row],[temperatura]]-24)/2))))</f>
        <v>107</v>
      </c>
      <c r="H80">
        <f>IF(INT($Q$2*(1+$T$2*((temperatury[[#This Row],[temperatura]]-24)/2)))&lt;0,0,INT($Q$2*(1+$T$2*((temperatury[[#This Row],[temperatura]]-24)/2))))</f>
        <v>72</v>
      </c>
      <c r="I80">
        <f t="shared" si="8"/>
        <v>553</v>
      </c>
      <c r="J80">
        <f t="shared" si="9"/>
        <v>535</v>
      </c>
      <c r="K80">
        <f t="shared" si="10"/>
        <v>432</v>
      </c>
      <c r="L80">
        <f t="shared" si="11"/>
        <v>1520</v>
      </c>
      <c r="M80">
        <f t="shared" si="12"/>
        <v>130007</v>
      </c>
    </row>
    <row r="81" spans="1:13" x14ac:dyDescent="0.25">
      <c r="A81" s="1">
        <v>44792</v>
      </c>
      <c r="B81">
        <v>24</v>
      </c>
      <c r="C81">
        <f t="shared" si="7"/>
        <v>3</v>
      </c>
      <c r="E81" s="1">
        <v>44792</v>
      </c>
      <c r="F81">
        <f>IF(INT($O$2*(1+$R$2*((temperatury[[#This Row],[temperatura]]-24)/2)))&lt;0,0,INT($O$2*(1+$R$2*((temperatury[[#This Row],[temperatura]]-24)/2))))</f>
        <v>90</v>
      </c>
      <c r="G81">
        <f>IF(INT($P$2*(1+$S$2*((temperatury[[#This Row],[temperatura]]-24)/2)))&lt;0,0,INT($P$2*(1+$S$2*((temperatury[[#This Row],[temperatura]]-24)/2))))</f>
        <v>120</v>
      </c>
      <c r="H81">
        <f>IF(INT($Q$2*(1+$T$2*((temperatury[[#This Row],[temperatura]]-24)/2)))&lt;0,0,INT($Q$2*(1+$T$2*((temperatury[[#This Row],[temperatura]]-24)/2))))</f>
        <v>80</v>
      </c>
      <c r="I81">
        <f t="shared" si="8"/>
        <v>630</v>
      </c>
      <c r="J81">
        <f t="shared" si="9"/>
        <v>600</v>
      </c>
      <c r="K81">
        <f t="shared" si="10"/>
        <v>480</v>
      </c>
      <c r="L81">
        <f t="shared" si="11"/>
        <v>1710</v>
      </c>
      <c r="M81">
        <f t="shared" si="12"/>
        <v>131717</v>
      </c>
    </row>
    <row r="82" spans="1:13" x14ac:dyDescent="0.25">
      <c r="A82" s="1">
        <v>44793</v>
      </c>
      <c r="B82">
        <v>26</v>
      </c>
      <c r="C82">
        <f t="shared" si="7"/>
        <v>4</v>
      </c>
      <c r="E82" s="1">
        <v>44793</v>
      </c>
      <c r="F82">
        <f>IF(INT($O$2*(1+$R$2*((temperatury[[#This Row],[temperatura]]-24)/2)))&lt;0,0,INT($O$2*(1+$R$2*((temperatury[[#This Row],[temperatura]]-24)/2))))</f>
        <v>96</v>
      </c>
      <c r="G82">
        <f>IF(INT($P$2*(1+$S$2*((temperatury[[#This Row],[temperatura]]-24)/2)))&lt;0,0,INT($P$2*(1+$S$2*((temperatury[[#This Row],[temperatura]]-24)/2))))</f>
        <v>128</v>
      </c>
      <c r="H82">
        <f>IF(INT($Q$2*(1+$T$2*((temperatury[[#This Row],[temperatura]]-24)/2)))&lt;0,0,INT($Q$2*(1+$T$2*((temperatury[[#This Row],[temperatura]]-24)/2))))</f>
        <v>84</v>
      </c>
      <c r="I82">
        <f t="shared" si="8"/>
        <v>672</v>
      </c>
      <c r="J82">
        <f t="shared" si="9"/>
        <v>640</v>
      </c>
      <c r="K82">
        <f t="shared" si="10"/>
        <v>504</v>
      </c>
      <c r="L82">
        <f t="shared" si="11"/>
        <v>1816</v>
      </c>
      <c r="M82">
        <f t="shared" si="12"/>
        <v>133533</v>
      </c>
    </row>
    <row r="83" spans="1:13" x14ac:dyDescent="0.25">
      <c r="A83" s="1">
        <v>44794</v>
      </c>
      <c r="B83">
        <v>23</v>
      </c>
      <c r="C83">
        <f t="shared" si="7"/>
        <v>5</v>
      </c>
      <c r="E83" s="1">
        <v>44794</v>
      </c>
      <c r="F83">
        <f>IF(INT($O$2*(1+$R$2*((temperatury[[#This Row],[temperatura]]-24)/2)))&lt;0,0,INT($O$2*(1+$R$2*((temperatury[[#This Row],[temperatura]]-24)/2))))</f>
        <v>86</v>
      </c>
      <c r="G83">
        <f>IF(INT($P$2*(1+$S$2*((temperatury[[#This Row],[temperatura]]-24)/2)))&lt;0,0,INT($P$2*(1+$S$2*((temperatury[[#This Row],[temperatura]]-24)/2))))</f>
        <v>115</v>
      </c>
      <c r="H83">
        <f>IF(INT($Q$2*(1+$T$2*((temperatury[[#This Row],[temperatura]]-24)/2)))&lt;0,0,INT($Q$2*(1+$T$2*((temperatury[[#This Row],[temperatura]]-24)/2))))</f>
        <v>77</v>
      </c>
      <c r="I83">
        <f t="shared" si="8"/>
        <v>602</v>
      </c>
      <c r="J83">
        <f t="shared" si="9"/>
        <v>575</v>
      </c>
      <c r="K83">
        <f t="shared" si="10"/>
        <v>462</v>
      </c>
      <c r="L83">
        <f t="shared" si="11"/>
        <v>1639</v>
      </c>
      <c r="M83">
        <f t="shared" si="12"/>
        <v>135172</v>
      </c>
    </row>
    <row r="84" spans="1:13" x14ac:dyDescent="0.25">
      <c r="A84" s="1">
        <v>44795</v>
      </c>
      <c r="B84">
        <v>23</v>
      </c>
      <c r="C84">
        <f t="shared" si="7"/>
        <v>6</v>
      </c>
      <c r="E84" s="1">
        <v>44795</v>
      </c>
      <c r="F84">
        <f>IF(INT($O$2*(1+$R$2*((temperatury[[#This Row],[temperatura]]-24)/2)))&lt;0,0,INT($O$2*(1+$R$2*((temperatury[[#This Row],[temperatura]]-24)/2))))</f>
        <v>86</v>
      </c>
      <c r="G84">
        <f>IF(INT($P$2*(1+$S$2*((temperatury[[#This Row],[temperatura]]-24)/2)))&lt;0,0,INT($P$2*(1+$S$2*((temperatury[[#This Row],[temperatura]]-24)/2))))</f>
        <v>115</v>
      </c>
      <c r="H84">
        <f>IF(INT($Q$2*(1+$T$2*((temperatury[[#This Row],[temperatura]]-24)/2)))&lt;0,0,INT($Q$2*(1+$T$2*((temperatury[[#This Row],[temperatura]]-24)/2))))</f>
        <v>77</v>
      </c>
      <c r="I84">
        <f t="shared" si="8"/>
        <v>602</v>
      </c>
      <c r="J84">
        <f t="shared" si="9"/>
        <v>575</v>
      </c>
      <c r="K84">
        <f t="shared" si="10"/>
        <v>462</v>
      </c>
      <c r="L84">
        <f t="shared" si="11"/>
        <v>1639</v>
      </c>
      <c r="M84">
        <f t="shared" si="12"/>
        <v>136811</v>
      </c>
    </row>
    <row r="85" spans="1:13" x14ac:dyDescent="0.25">
      <c r="A85" s="1">
        <v>44796</v>
      </c>
      <c r="B85">
        <v>24</v>
      </c>
      <c r="C85">
        <f t="shared" si="7"/>
        <v>7</v>
      </c>
      <c r="E85" s="1">
        <v>44796</v>
      </c>
      <c r="F85">
        <f>IF(INT($O$2*(1+$R$2*((temperatury[[#This Row],[temperatura]]-24)/2)))&lt;0,0,INT($O$2*(1+$R$2*((temperatury[[#This Row],[temperatura]]-24)/2))))</f>
        <v>90</v>
      </c>
      <c r="G85">
        <f>IF(INT($P$2*(1+$S$2*((temperatury[[#This Row],[temperatura]]-24)/2)))&lt;0,0,INT($P$2*(1+$S$2*((temperatury[[#This Row],[temperatura]]-24)/2))))</f>
        <v>120</v>
      </c>
      <c r="H85">
        <f>IF(INT($Q$2*(1+$T$2*((temperatury[[#This Row],[temperatura]]-24)/2)))&lt;0,0,INT($Q$2*(1+$T$2*((temperatury[[#This Row],[temperatura]]-24)/2))))</f>
        <v>80</v>
      </c>
      <c r="I85">
        <f t="shared" si="8"/>
        <v>630</v>
      </c>
      <c r="J85">
        <f t="shared" si="9"/>
        <v>600</v>
      </c>
      <c r="K85">
        <f t="shared" si="10"/>
        <v>480</v>
      </c>
      <c r="L85">
        <f t="shared" si="11"/>
        <v>1710</v>
      </c>
      <c r="M85">
        <f t="shared" si="12"/>
        <v>138521</v>
      </c>
    </row>
    <row r="86" spans="1:13" x14ac:dyDescent="0.25">
      <c r="A86" s="1">
        <v>44797</v>
      </c>
      <c r="B86">
        <v>26</v>
      </c>
      <c r="C86">
        <f t="shared" si="7"/>
        <v>8</v>
      </c>
      <c r="E86" s="1">
        <v>44797</v>
      </c>
      <c r="F86">
        <f>IF(INT($O$2*(1+$R$2*((temperatury[[#This Row],[temperatura]]-24)/2)))&lt;0,0,INT($O$2*(1+$R$2*((temperatury[[#This Row],[temperatura]]-24)/2))))</f>
        <v>96</v>
      </c>
      <c r="G86">
        <f>IF(INT($P$2*(1+$S$2*((temperatury[[#This Row],[temperatura]]-24)/2)))&lt;0,0,INT($P$2*(1+$S$2*((temperatury[[#This Row],[temperatura]]-24)/2))))</f>
        <v>128</v>
      </c>
      <c r="H86">
        <f>IF(INT($Q$2*(1+$T$2*((temperatury[[#This Row],[temperatura]]-24)/2)))&lt;0,0,INT($Q$2*(1+$T$2*((temperatury[[#This Row],[temperatura]]-24)/2))))</f>
        <v>84</v>
      </c>
      <c r="I86">
        <f t="shared" si="8"/>
        <v>672</v>
      </c>
      <c r="J86">
        <f t="shared" si="9"/>
        <v>640</v>
      </c>
      <c r="K86">
        <f t="shared" si="10"/>
        <v>504</v>
      </c>
      <c r="L86">
        <f t="shared" si="11"/>
        <v>1816</v>
      </c>
      <c r="M86">
        <f t="shared" si="12"/>
        <v>140337</v>
      </c>
    </row>
    <row r="87" spans="1:13" x14ac:dyDescent="0.25">
      <c r="A87" s="1">
        <v>44798</v>
      </c>
      <c r="B87">
        <v>28</v>
      </c>
      <c r="C87">
        <f t="shared" si="7"/>
        <v>9</v>
      </c>
      <c r="E87" s="1">
        <v>44798</v>
      </c>
      <c r="F87">
        <f>IF(INT($O$2*(1+$R$2*((temperatury[[#This Row],[temperatura]]-24)/2)))&lt;0,0,INT($O$2*(1+$R$2*((temperatury[[#This Row],[temperatura]]-24)/2))))</f>
        <v>103</v>
      </c>
      <c r="G87">
        <f>IF(INT($P$2*(1+$S$2*((temperatury[[#This Row],[temperatura]]-24)/2)))&lt;0,0,INT($P$2*(1+$S$2*((temperatury[[#This Row],[temperatura]]-24)/2))))</f>
        <v>136</v>
      </c>
      <c r="H87">
        <f>IF(INT($Q$2*(1+$T$2*((temperatury[[#This Row],[temperatura]]-24)/2)))&lt;0,0,INT($Q$2*(1+$T$2*((temperatury[[#This Row],[temperatura]]-24)/2))))</f>
        <v>89</v>
      </c>
      <c r="I87">
        <f t="shared" si="8"/>
        <v>721</v>
      </c>
      <c r="J87">
        <f t="shared" si="9"/>
        <v>680</v>
      </c>
      <c r="K87">
        <f t="shared" si="10"/>
        <v>534</v>
      </c>
      <c r="L87">
        <f t="shared" si="11"/>
        <v>1935</v>
      </c>
      <c r="M87">
        <f t="shared" si="12"/>
        <v>142272</v>
      </c>
    </row>
    <row r="88" spans="1:13" x14ac:dyDescent="0.25">
      <c r="A88" s="1">
        <v>44799</v>
      </c>
      <c r="B88">
        <v>32</v>
      </c>
      <c r="C88">
        <f t="shared" si="7"/>
        <v>10</v>
      </c>
      <c r="E88" s="1">
        <v>44799</v>
      </c>
      <c r="F88">
        <f>IF(INT($O$2*(1+$R$2*((temperatury[[#This Row],[temperatura]]-24)/2)))&lt;0,0,INT($O$2*(1+$R$2*((temperatury[[#This Row],[temperatura]]-24)/2))))</f>
        <v>117</v>
      </c>
      <c r="G88">
        <f>IF(INT($P$2*(1+$S$2*((temperatury[[#This Row],[temperatura]]-24)/2)))&lt;0,0,INT($P$2*(1+$S$2*((temperatury[[#This Row],[temperatura]]-24)/2))))</f>
        <v>153</v>
      </c>
      <c r="H88">
        <f>IF(INT($Q$2*(1+$T$2*((temperatury[[#This Row],[temperatura]]-24)/2)))&lt;0,0,INT($Q$2*(1+$T$2*((temperatury[[#This Row],[temperatura]]-24)/2))))</f>
        <v>98</v>
      </c>
      <c r="I88">
        <f t="shared" si="8"/>
        <v>819</v>
      </c>
      <c r="J88">
        <f t="shared" si="9"/>
        <v>765</v>
      </c>
      <c r="K88">
        <f t="shared" si="10"/>
        <v>588</v>
      </c>
      <c r="L88">
        <f t="shared" si="11"/>
        <v>2172</v>
      </c>
      <c r="M88">
        <f t="shared" si="12"/>
        <v>144444</v>
      </c>
    </row>
    <row r="89" spans="1:13" x14ac:dyDescent="0.25">
      <c r="A89" s="1">
        <v>44800</v>
      </c>
      <c r="B89">
        <v>26</v>
      </c>
      <c r="C89">
        <f t="shared" si="7"/>
        <v>11</v>
      </c>
      <c r="E89" s="1">
        <v>44800</v>
      </c>
      <c r="F89">
        <f>IF(INT($O$2*(1+$R$2*((temperatury[[#This Row],[temperatura]]-24)/2)))&lt;0,0,INT($O$2*(1+$R$2*((temperatury[[#This Row],[temperatura]]-24)/2))))</f>
        <v>96</v>
      </c>
      <c r="G89">
        <f>IF(INT($P$2*(1+$S$2*((temperatury[[#This Row],[temperatura]]-24)/2)))&lt;0,0,INT($P$2*(1+$S$2*((temperatury[[#This Row],[temperatura]]-24)/2))))</f>
        <v>128</v>
      </c>
      <c r="H89">
        <f>IF(INT($Q$2*(1+$T$2*((temperatury[[#This Row],[temperatura]]-24)/2)))&lt;0,0,INT($Q$2*(1+$T$2*((temperatury[[#This Row],[temperatura]]-24)/2))))</f>
        <v>84</v>
      </c>
      <c r="I89">
        <f t="shared" si="8"/>
        <v>672</v>
      </c>
      <c r="J89">
        <f t="shared" si="9"/>
        <v>640</v>
      </c>
      <c r="K89">
        <f t="shared" si="10"/>
        <v>504</v>
      </c>
      <c r="L89">
        <f t="shared" si="11"/>
        <v>1816</v>
      </c>
      <c r="M89">
        <f t="shared" si="12"/>
        <v>146260</v>
      </c>
    </row>
    <row r="90" spans="1:13" x14ac:dyDescent="0.25">
      <c r="A90" s="1">
        <v>44801</v>
      </c>
      <c r="B90">
        <v>32</v>
      </c>
      <c r="C90">
        <f t="shared" si="7"/>
        <v>12</v>
      </c>
      <c r="E90" s="1">
        <v>44801</v>
      </c>
      <c r="F90">
        <f>IF(INT($O$2*(1+$R$2*((temperatury[[#This Row],[temperatura]]-24)/2)))&lt;0,0,INT($O$2*(1+$R$2*((temperatury[[#This Row],[temperatura]]-24)/2))))</f>
        <v>117</v>
      </c>
      <c r="G90">
        <f>IF(INT($P$2*(1+$S$2*((temperatury[[#This Row],[temperatura]]-24)/2)))&lt;0,0,INT($P$2*(1+$S$2*((temperatury[[#This Row],[temperatura]]-24)/2))))</f>
        <v>153</v>
      </c>
      <c r="H90">
        <f>IF(INT($Q$2*(1+$T$2*((temperatury[[#This Row],[temperatura]]-24)/2)))&lt;0,0,INT($Q$2*(1+$T$2*((temperatury[[#This Row],[temperatura]]-24)/2))))</f>
        <v>98</v>
      </c>
      <c r="I90">
        <f t="shared" si="8"/>
        <v>819</v>
      </c>
      <c r="J90">
        <f t="shared" si="9"/>
        <v>765</v>
      </c>
      <c r="K90">
        <f t="shared" si="10"/>
        <v>588</v>
      </c>
      <c r="L90">
        <f t="shared" si="11"/>
        <v>2172</v>
      </c>
      <c r="M90">
        <f t="shared" si="12"/>
        <v>148432</v>
      </c>
    </row>
    <row r="91" spans="1:13" x14ac:dyDescent="0.25">
      <c r="A91" s="1">
        <v>44802</v>
      </c>
      <c r="B91">
        <v>23</v>
      </c>
      <c r="C91">
        <f t="shared" si="7"/>
        <v>13</v>
      </c>
      <c r="E91" s="1">
        <v>44802</v>
      </c>
      <c r="F91">
        <f>IF(INT($O$2*(1+$R$2*((temperatury[[#This Row],[temperatura]]-24)/2)))&lt;0,0,INT($O$2*(1+$R$2*((temperatury[[#This Row],[temperatura]]-24)/2))))</f>
        <v>86</v>
      </c>
      <c r="G91">
        <f>IF(INT($P$2*(1+$S$2*((temperatury[[#This Row],[temperatura]]-24)/2)))&lt;0,0,INT($P$2*(1+$S$2*((temperatury[[#This Row],[temperatura]]-24)/2))))</f>
        <v>115</v>
      </c>
      <c r="H91">
        <f>IF(INT($Q$2*(1+$T$2*((temperatury[[#This Row],[temperatura]]-24)/2)))&lt;0,0,INT($Q$2*(1+$T$2*((temperatury[[#This Row],[temperatura]]-24)/2))))</f>
        <v>77</v>
      </c>
      <c r="I91">
        <f t="shared" si="8"/>
        <v>602</v>
      </c>
      <c r="J91">
        <f t="shared" si="9"/>
        <v>575</v>
      </c>
      <c r="K91">
        <f t="shared" si="10"/>
        <v>462</v>
      </c>
      <c r="L91">
        <f t="shared" si="11"/>
        <v>1639</v>
      </c>
      <c r="M91">
        <f t="shared" si="12"/>
        <v>150071</v>
      </c>
    </row>
    <row r="92" spans="1:13" x14ac:dyDescent="0.25">
      <c r="A92" s="1">
        <v>44803</v>
      </c>
      <c r="B92">
        <v>22</v>
      </c>
      <c r="C92">
        <f t="shared" si="7"/>
        <v>14</v>
      </c>
      <c r="E92" s="1">
        <v>44803</v>
      </c>
      <c r="F92">
        <f>IF(INT($O$2*(1+$R$2*((temperatury[[#This Row],[temperatura]]-24)/2)))&lt;0,0,INT($O$2*(1+$R$2*((temperatury[[#This Row],[temperatura]]-24)/2))))</f>
        <v>83</v>
      </c>
      <c r="G92">
        <f>IF(INT($P$2*(1+$S$2*((temperatury[[#This Row],[temperatura]]-24)/2)))&lt;0,0,INT($P$2*(1+$S$2*((temperatury[[#This Row],[temperatura]]-24)/2))))</f>
        <v>111</v>
      </c>
      <c r="H92">
        <f>IF(INT($Q$2*(1+$T$2*((temperatury[[#This Row],[temperatura]]-24)/2)))&lt;0,0,INT($Q$2*(1+$T$2*((temperatury[[#This Row],[temperatura]]-24)/2))))</f>
        <v>75</v>
      </c>
      <c r="I92">
        <f t="shared" si="8"/>
        <v>581</v>
      </c>
      <c r="J92">
        <f t="shared" si="9"/>
        <v>555</v>
      </c>
      <c r="K92">
        <f t="shared" si="10"/>
        <v>450</v>
      </c>
      <c r="L92">
        <f t="shared" si="11"/>
        <v>1586</v>
      </c>
      <c r="M92">
        <f t="shared" si="12"/>
        <v>151657</v>
      </c>
    </row>
    <row r="93" spans="1:13" x14ac:dyDescent="0.25">
      <c r="A93" s="3">
        <v>44804</v>
      </c>
      <c r="B93">
        <v>25</v>
      </c>
      <c r="C93">
        <f t="shared" si="7"/>
        <v>15</v>
      </c>
      <c r="E93" s="3">
        <v>44804</v>
      </c>
      <c r="F93">
        <f>IF(INT($O$2*(1+$R$2*((temperatury[[#This Row],[temperatura]]-24)/2)))&lt;0,0,INT($O$2*(1+$R$2*((temperatury[[#This Row],[temperatura]]-24)/2))))</f>
        <v>93</v>
      </c>
      <c r="G93">
        <f>IF(INT($P$2*(1+$S$2*((temperatury[[#This Row],[temperatura]]-24)/2)))&lt;0,0,INT($P$2*(1+$S$2*((temperatury[[#This Row],[temperatura]]-24)/2))))</f>
        <v>124</v>
      </c>
      <c r="H93">
        <f>IF(INT($Q$2*(1+$T$2*((temperatury[[#This Row],[temperatura]]-24)/2)))&lt;0,0,INT($Q$2*(1+$T$2*((temperatury[[#This Row],[temperatura]]-24)/2))))</f>
        <v>82</v>
      </c>
      <c r="I93">
        <f t="shared" si="8"/>
        <v>651</v>
      </c>
      <c r="J93">
        <f t="shared" si="9"/>
        <v>620</v>
      </c>
      <c r="K93">
        <f t="shared" si="10"/>
        <v>492</v>
      </c>
      <c r="L93">
        <f t="shared" si="11"/>
        <v>1763</v>
      </c>
      <c r="M93">
        <f t="shared" si="12"/>
        <v>153420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288A-F903-48EF-973F-6B3DBA793C71}">
  <dimension ref="A1:T31"/>
  <sheetViews>
    <sheetView workbookViewId="0">
      <selection activeCell="O6" sqref="O6"/>
    </sheetView>
  </sheetViews>
  <sheetFormatPr defaultRowHeight="15" x14ac:dyDescent="0.25"/>
  <cols>
    <col min="1" max="1" width="10.140625" bestFit="1" customWidth="1"/>
  </cols>
  <sheetData>
    <row r="1" spans="1:20" x14ac:dyDescent="0.25">
      <c r="A1" t="s">
        <v>0</v>
      </c>
      <c r="B1" t="s">
        <v>27</v>
      </c>
      <c r="F1" t="s">
        <v>28</v>
      </c>
      <c r="G1" t="s">
        <v>8</v>
      </c>
      <c r="H1" t="s">
        <v>9</v>
      </c>
      <c r="I1" t="s">
        <v>29</v>
      </c>
      <c r="J1" t="s">
        <v>24</v>
      </c>
      <c r="K1" t="s">
        <v>25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</row>
    <row r="2" spans="1:20" x14ac:dyDescent="0.25">
      <c r="A2" s="1">
        <v>44805</v>
      </c>
      <c r="B2">
        <v>23</v>
      </c>
      <c r="F2">
        <f>IF(INT($O$2*(1+$R$2*((B2-24)/2)))&lt;0,0,INT($O$2*(1+$R$2*((B2-24)/2))))</f>
        <v>86</v>
      </c>
      <c r="G2">
        <f>IF(INT($P$2*(1+$S$2*((B2-24)/2)))&lt;0,0,INT($P$2*(1+$S$2*((B2-24)/2))))</f>
        <v>115</v>
      </c>
      <c r="H2">
        <f>IF(INT($Q$2*(1+$T$2*((B2-24)/2)))&lt;0,0,INT($Q$2*(1+$T$2*((B2-24)/2))))</f>
        <v>77</v>
      </c>
      <c r="I2">
        <f>$N$4*F2</f>
        <v>717.24</v>
      </c>
      <c r="J2">
        <f>$O$4*G2</f>
        <v>729.1</v>
      </c>
      <c r="K2">
        <f>$P$4*H2</f>
        <v>565.17999999999995</v>
      </c>
      <c r="L2">
        <f>SUM(I2:K2)</f>
        <v>2011.52</v>
      </c>
      <c r="O2">
        <v>90</v>
      </c>
      <c r="P2">
        <v>120</v>
      </c>
      <c r="Q2">
        <v>80</v>
      </c>
      <c r="R2" s="2">
        <f>1/13</f>
        <v>7.6923076923076927E-2</v>
      </c>
      <c r="S2" s="2">
        <v>6.8965517241379309E-2</v>
      </c>
      <c r="T2" s="2">
        <v>5.8823529411764705E-2</v>
      </c>
    </row>
    <row r="3" spans="1:20" x14ac:dyDescent="0.25">
      <c r="A3" s="1">
        <v>44806</v>
      </c>
      <c r="B3">
        <v>23</v>
      </c>
      <c r="F3">
        <f t="shared" ref="F3:F30" si="0">IF(INT($O$2*(1+$R$2*((B3-24)/2)))&lt;0,0,INT($O$2*(1+$R$2*((B3-24)/2))))</f>
        <v>86</v>
      </c>
      <c r="G3">
        <f t="shared" ref="G3:G30" si="1">IF(INT($P$2*(1+$S$2*((B3-24)/2)))&lt;0,0,INT($P$2*(1+$S$2*((B3-24)/2))))</f>
        <v>115</v>
      </c>
      <c r="H3">
        <f t="shared" ref="H3:H30" si="2">IF(INT($Q$2*(1+$T$2*((B3-24)/2)))&lt;0,0,INT($Q$2*(1+$T$2*((B3-24)/2))))</f>
        <v>77</v>
      </c>
      <c r="I3">
        <f t="shared" ref="I3:I31" si="3">$N$4*F3</f>
        <v>717.24</v>
      </c>
      <c r="J3">
        <f t="shared" ref="J3:J31" si="4">$O$4*G3</f>
        <v>729.1</v>
      </c>
      <c r="K3">
        <f t="shared" ref="K3:K31" si="5">$P$4*H3</f>
        <v>565.17999999999995</v>
      </c>
      <c r="L3">
        <f t="shared" ref="L3:L31" si="6">SUM(I3:K3)</f>
        <v>2011.52</v>
      </c>
    </row>
    <row r="4" spans="1:20" x14ac:dyDescent="0.25">
      <c r="A4" s="1">
        <v>44807</v>
      </c>
      <c r="B4">
        <v>22</v>
      </c>
      <c r="F4">
        <f t="shared" si="0"/>
        <v>83</v>
      </c>
      <c r="G4">
        <f t="shared" si="1"/>
        <v>111</v>
      </c>
      <c r="H4">
        <f t="shared" si="2"/>
        <v>75</v>
      </c>
      <c r="I4">
        <f t="shared" si="3"/>
        <v>692.22</v>
      </c>
      <c r="J4">
        <f t="shared" si="4"/>
        <v>703.74</v>
      </c>
      <c r="K4">
        <f t="shared" si="5"/>
        <v>550.5</v>
      </c>
      <c r="L4">
        <f t="shared" si="6"/>
        <v>1946.46</v>
      </c>
      <c r="N4">
        <v>8.34</v>
      </c>
      <c r="O4">
        <v>6.34</v>
      </c>
      <c r="P4">
        <v>7.34</v>
      </c>
    </row>
    <row r="5" spans="1:20" x14ac:dyDescent="0.25">
      <c r="A5" s="1">
        <v>44808</v>
      </c>
      <c r="B5">
        <v>22</v>
      </c>
      <c r="F5">
        <f t="shared" si="0"/>
        <v>83</v>
      </c>
      <c r="G5">
        <f t="shared" si="1"/>
        <v>111</v>
      </c>
      <c r="H5">
        <f t="shared" si="2"/>
        <v>75</v>
      </c>
      <c r="I5">
        <f t="shared" si="3"/>
        <v>692.22</v>
      </c>
      <c r="J5">
        <f t="shared" si="4"/>
        <v>703.74</v>
      </c>
      <c r="K5">
        <f t="shared" si="5"/>
        <v>550.5</v>
      </c>
      <c r="L5">
        <f t="shared" si="6"/>
        <v>1946.46</v>
      </c>
    </row>
    <row r="6" spans="1:20" x14ac:dyDescent="0.25">
      <c r="A6" s="1">
        <v>44809</v>
      </c>
      <c r="B6">
        <v>21</v>
      </c>
      <c r="F6">
        <f t="shared" si="0"/>
        <v>79</v>
      </c>
      <c r="G6">
        <f t="shared" si="1"/>
        <v>107</v>
      </c>
      <c r="H6">
        <f t="shared" si="2"/>
        <v>72</v>
      </c>
      <c r="I6">
        <f t="shared" si="3"/>
        <v>658.86</v>
      </c>
      <c r="J6">
        <f t="shared" si="4"/>
        <v>678.38</v>
      </c>
      <c r="K6">
        <f t="shared" si="5"/>
        <v>528.48</v>
      </c>
      <c r="L6">
        <f t="shared" si="6"/>
        <v>1865.72</v>
      </c>
      <c r="N6">
        <f>IF(L31&gt;1000,1,0)</f>
        <v>1</v>
      </c>
      <c r="O6" s="6">
        <v>1.34</v>
      </c>
    </row>
    <row r="7" spans="1:20" x14ac:dyDescent="0.25">
      <c r="A7" s="1">
        <v>44810</v>
      </c>
      <c r="B7">
        <v>21</v>
      </c>
      <c r="F7">
        <f t="shared" si="0"/>
        <v>79</v>
      </c>
      <c r="G7">
        <f t="shared" si="1"/>
        <v>107</v>
      </c>
      <c r="H7">
        <f t="shared" si="2"/>
        <v>72</v>
      </c>
      <c r="I7">
        <f t="shared" si="3"/>
        <v>658.86</v>
      </c>
      <c r="J7">
        <f t="shared" si="4"/>
        <v>678.38</v>
      </c>
      <c r="K7">
        <f t="shared" si="5"/>
        <v>528.48</v>
      </c>
      <c r="L7">
        <f t="shared" si="6"/>
        <v>1865.72</v>
      </c>
    </row>
    <row r="8" spans="1:20" x14ac:dyDescent="0.25">
      <c r="A8" s="1">
        <v>44811</v>
      </c>
      <c r="B8">
        <v>20</v>
      </c>
      <c r="F8">
        <f t="shared" si="0"/>
        <v>76</v>
      </c>
      <c r="G8">
        <f t="shared" si="1"/>
        <v>103</v>
      </c>
      <c r="H8">
        <f t="shared" si="2"/>
        <v>70</v>
      </c>
      <c r="I8">
        <f t="shared" si="3"/>
        <v>633.84</v>
      </c>
      <c r="J8">
        <f t="shared" si="4"/>
        <v>653.02</v>
      </c>
      <c r="K8">
        <f t="shared" si="5"/>
        <v>513.79999999999995</v>
      </c>
      <c r="L8">
        <f t="shared" si="6"/>
        <v>1800.66</v>
      </c>
    </row>
    <row r="9" spans="1:20" x14ac:dyDescent="0.25">
      <c r="A9" s="1">
        <v>44812</v>
      </c>
      <c r="B9">
        <v>20</v>
      </c>
      <c r="F9">
        <f t="shared" si="0"/>
        <v>76</v>
      </c>
      <c r="G9">
        <f t="shared" si="1"/>
        <v>103</v>
      </c>
      <c r="H9">
        <f t="shared" si="2"/>
        <v>70</v>
      </c>
      <c r="I9">
        <f t="shared" si="3"/>
        <v>633.84</v>
      </c>
      <c r="J9">
        <f t="shared" si="4"/>
        <v>653.02</v>
      </c>
      <c r="K9">
        <f t="shared" si="5"/>
        <v>513.79999999999995</v>
      </c>
      <c r="L9">
        <f t="shared" si="6"/>
        <v>1800.66</v>
      </c>
    </row>
    <row r="10" spans="1:20" x14ac:dyDescent="0.25">
      <c r="A10" s="1">
        <v>44813</v>
      </c>
      <c r="B10">
        <v>19</v>
      </c>
      <c r="F10">
        <f t="shared" si="0"/>
        <v>72</v>
      </c>
      <c r="G10">
        <f t="shared" si="1"/>
        <v>99</v>
      </c>
      <c r="H10">
        <f t="shared" si="2"/>
        <v>68</v>
      </c>
      <c r="I10">
        <f t="shared" si="3"/>
        <v>600.48</v>
      </c>
      <c r="J10">
        <f t="shared" si="4"/>
        <v>627.66</v>
      </c>
      <c r="K10">
        <f t="shared" si="5"/>
        <v>499.12</v>
      </c>
      <c r="L10">
        <f t="shared" si="6"/>
        <v>1727.2599999999998</v>
      </c>
    </row>
    <row r="11" spans="1:20" x14ac:dyDescent="0.25">
      <c r="A11" s="1">
        <v>44814</v>
      </c>
      <c r="B11">
        <v>19</v>
      </c>
      <c r="F11">
        <f t="shared" si="0"/>
        <v>72</v>
      </c>
      <c r="G11">
        <f t="shared" si="1"/>
        <v>99</v>
      </c>
      <c r="H11">
        <f t="shared" si="2"/>
        <v>68</v>
      </c>
      <c r="I11">
        <f t="shared" si="3"/>
        <v>600.48</v>
      </c>
      <c r="J11">
        <f t="shared" si="4"/>
        <v>627.66</v>
      </c>
      <c r="K11">
        <f t="shared" si="5"/>
        <v>499.12</v>
      </c>
      <c r="L11">
        <f t="shared" si="6"/>
        <v>1727.2599999999998</v>
      </c>
    </row>
    <row r="12" spans="1:20" x14ac:dyDescent="0.25">
      <c r="A12" s="1">
        <v>44815</v>
      </c>
      <c r="B12">
        <v>18</v>
      </c>
      <c r="F12">
        <f t="shared" si="0"/>
        <v>69</v>
      </c>
      <c r="G12">
        <f t="shared" si="1"/>
        <v>95</v>
      </c>
      <c r="H12">
        <f t="shared" si="2"/>
        <v>65</v>
      </c>
      <c r="I12">
        <f t="shared" si="3"/>
        <v>575.46</v>
      </c>
      <c r="J12">
        <f t="shared" si="4"/>
        <v>602.29999999999995</v>
      </c>
      <c r="K12">
        <f t="shared" si="5"/>
        <v>477.09999999999997</v>
      </c>
      <c r="L12">
        <f t="shared" si="6"/>
        <v>1654.86</v>
      </c>
    </row>
    <row r="13" spans="1:20" x14ac:dyDescent="0.25">
      <c r="A13" s="1">
        <v>44816</v>
      </c>
      <c r="B13">
        <v>18</v>
      </c>
      <c r="F13">
        <f t="shared" si="0"/>
        <v>69</v>
      </c>
      <c r="G13">
        <f t="shared" si="1"/>
        <v>95</v>
      </c>
      <c r="H13">
        <f t="shared" si="2"/>
        <v>65</v>
      </c>
      <c r="I13">
        <f t="shared" si="3"/>
        <v>575.46</v>
      </c>
      <c r="J13">
        <f t="shared" si="4"/>
        <v>602.29999999999995</v>
      </c>
      <c r="K13">
        <f t="shared" si="5"/>
        <v>477.09999999999997</v>
      </c>
      <c r="L13">
        <f t="shared" si="6"/>
        <v>1654.86</v>
      </c>
    </row>
    <row r="14" spans="1:20" x14ac:dyDescent="0.25">
      <c r="A14" s="1">
        <v>44817</v>
      </c>
      <c r="B14">
        <v>17</v>
      </c>
      <c r="F14">
        <f t="shared" si="0"/>
        <v>65</v>
      </c>
      <c r="G14">
        <f t="shared" si="1"/>
        <v>91</v>
      </c>
      <c r="H14">
        <f t="shared" si="2"/>
        <v>63</v>
      </c>
      <c r="I14">
        <f t="shared" si="3"/>
        <v>542.1</v>
      </c>
      <c r="J14">
        <f t="shared" si="4"/>
        <v>576.93999999999994</v>
      </c>
      <c r="K14">
        <f t="shared" si="5"/>
        <v>462.42</v>
      </c>
      <c r="L14">
        <f t="shared" si="6"/>
        <v>1581.46</v>
      </c>
    </row>
    <row r="15" spans="1:20" x14ac:dyDescent="0.25">
      <c r="A15" s="1">
        <v>44818</v>
      </c>
      <c r="B15">
        <v>17</v>
      </c>
      <c r="F15">
        <f t="shared" si="0"/>
        <v>65</v>
      </c>
      <c r="G15">
        <f t="shared" si="1"/>
        <v>91</v>
      </c>
      <c r="H15">
        <f t="shared" si="2"/>
        <v>63</v>
      </c>
      <c r="I15">
        <f t="shared" si="3"/>
        <v>542.1</v>
      </c>
      <c r="J15">
        <f t="shared" si="4"/>
        <v>576.93999999999994</v>
      </c>
      <c r="K15">
        <f t="shared" si="5"/>
        <v>462.42</v>
      </c>
      <c r="L15">
        <f t="shared" si="6"/>
        <v>1581.46</v>
      </c>
    </row>
    <row r="16" spans="1:20" x14ac:dyDescent="0.25">
      <c r="A16" s="1">
        <v>44819</v>
      </c>
      <c r="B16">
        <v>16</v>
      </c>
      <c r="F16">
        <f t="shared" si="0"/>
        <v>62</v>
      </c>
      <c r="G16">
        <f t="shared" si="1"/>
        <v>86</v>
      </c>
      <c r="H16">
        <f t="shared" si="2"/>
        <v>61</v>
      </c>
      <c r="I16">
        <f t="shared" si="3"/>
        <v>517.08000000000004</v>
      </c>
      <c r="J16">
        <f t="shared" si="4"/>
        <v>545.24</v>
      </c>
      <c r="K16">
        <f t="shared" si="5"/>
        <v>447.74</v>
      </c>
      <c r="L16">
        <f t="shared" si="6"/>
        <v>1510.0600000000002</v>
      </c>
    </row>
    <row r="17" spans="1:12" x14ac:dyDescent="0.25">
      <c r="A17" s="1">
        <v>44820</v>
      </c>
      <c r="B17">
        <v>16</v>
      </c>
      <c r="F17">
        <f t="shared" si="0"/>
        <v>62</v>
      </c>
      <c r="G17">
        <f t="shared" si="1"/>
        <v>86</v>
      </c>
      <c r="H17">
        <f t="shared" si="2"/>
        <v>61</v>
      </c>
      <c r="I17">
        <f t="shared" si="3"/>
        <v>517.08000000000004</v>
      </c>
      <c r="J17">
        <f t="shared" si="4"/>
        <v>545.24</v>
      </c>
      <c r="K17">
        <f t="shared" si="5"/>
        <v>447.74</v>
      </c>
      <c r="L17">
        <f t="shared" si="6"/>
        <v>1510.0600000000002</v>
      </c>
    </row>
    <row r="18" spans="1:12" x14ac:dyDescent="0.25">
      <c r="A18" s="1">
        <v>44821</v>
      </c>
      <c r="B18">
        <v>15</v>
      </c>
      <c r="F18">
        <f t="shared" si="0"/>
        <v>58</v>
      </c>
      <c r="G18">
        <f t="shared" si="1"/>
        <v>82</v>
      </c>
      <c r="H18">
        <f t="shared" si="2"/>
        <v>58</v>
      </c>
      <c r="I18">
        <f t="shared" si="3"/>
        <v>483.71999999999997</v>
      </c>
      <c r="J18">
        <f t="shared" si="4"/>
        <v>519.88</v>
      </c>
      <c r="K18">
        <f t="shared" si="5"/>
        <v>425.71999999999997</v>
      </c>
      <c r="L18">
        <f t="shared" si="6"/>
        <v>1429.32</v>
      </c>
    </row>
    <row r="19" spans="1:12" x14ac:dyDescent="0.25">
      <c r="A19" s="1">
        <v>44822</v>
      </c>
      <c r="B19">
        <v>15</v>
      </c>
      <c r="F19">
        <f t="shared" si="0"/>
        <v>58</v>
      </c>
      <c r="G19">
        <f t="shared" si="1"/>
        <v>82</v>
      </c>
      <c r="H19">
        <f t="shared" si="2"/>
        <v>58</v>
      </c>
      <c r="I19">
        <f t="shared" si="3"/>
        <v>483.71999999999997</v>
      </c>
      <c r="J19">
        <f t="shared" si="4"/>
        <v>519.88</v>
      </c>
      <c r="K19">
        <f t="shared" si="5"/>
        <v>425.71999999999997</v>
      </c>
      <c r="L19">
        <f t="shared" si="6"/>
        <v>1429.32</v>
      </c>
    </row>
    <row r="20" spans="1:12" x14ac:dyDescent="0.25">
      <c r="A20" s="1">
        <v>44823</v>
      </c>
      <c r="B20">
        <v>14</v>
      </c>
      <c r="F20">
        <f t="shared" si="0"/>
        <v>55</v>
      </c>
      <c r="G20">
        <f t="shared" si="1"/>
        <v>78</v>
      </c>
      <c r="H20">
        <f t="shared" si="2"/>
        <v>56</v>
      </c>
      <c r="I20">
        <f t="shared" si="3"/>
        <v>458.7</v>
      </c>
      <c r="J20">
        <f t="shared" si="4"/>
        <v>494.52</v>
      </c>
      <c r="K20">
        <f t="shared" si="5"/>
        <v>411.03999999999996</v>
      </c>
      <c r="L20">
        <f t="shared" si="6"/>
        <v>1364.26</v>
      </c>
    </row>
    <row r="21" spans="1:12" x14ac:dyDescent="0.25">
      <c r="A21" s="1">
        <v>44824</v>
      </c>
      <c r="B21">
        <v>14</v>
      </c>
      <c r="F21">
        <f t="shared" si="0"/>
        <v>55</v>
      </c>
      <c r="G21">
        <f t="shared" si="1"/>
        <v>78</v>
      </c>
      <c r="H21">
        <f t="shared" si="2"/>
        <v>56</v>
      </c>
      <c r="I21">
        <f t="shared" si="3"/>
        <v>458.7</v>
      </c>
      <c r="J21">
        <f t="shared" si="4"/>
        <v>494.52</v>
      </c>
      <c r="K21">
        <f t="shared" si="5"/>
        <v>411.03999999999996</v>
      </c>
      <c r="L21">
        <f t="shared" si="6"/>
        <v>1364.26</v>
      </c>
    </row>
    <row r="22" spans="1:12" x14ac:dyDescent="0.25">
      <c r="A22" s="1">
        <v>44825</v>
      </c>
      <c r="B22">
        <v>13</v>
      </c>
      <c r="F22">
        <f t="shared" si="0"/>
        <v>51</v>
      </c>
      <c r="G22">
        <f t="shared" si="1"/>
        <v>74</v>
      </c>
      <c r="H22">
        <f t="shared" si="2"/>
        <v>54</v>
      </c>
      <c r="I22">
        <f t="shared" si="3"/>
        <v>425.34</v>
      </c>
      <c r="J22">
        <f t="shared" si="4"/>
        <v>469.15999999999997</v>
      </c>
      <c r="K22">
        <f t="shared" si="5"/>
        <v>396.36</v>
      </c>
      <c r="L22">
        <f t="shared" si="6"/>
        <v>1290.8600000000001</v>
      </c>
    </row>
    <row r="23" spans="1:12" x14ac:dyDescent="0.25">
      <c r="A23" s="1">
        <v>44826</v>
      </c>
      <c r="B23">
        <v>13</v>
      </c>
      <c r="F23">
        <f t="shared" si="0"/>
        <v>51</v>
      </c>
      <c r="G23">
        <f t="shared" si="1"/>
        <v>74</v>
      </c>
      <c r="H23">
        <f t="shared" si="2"/>
        <v>54</v>
      </c>
      <c r="I23">
        <f t="shared" si="3"/>
        <v>425.34</v>
      </c>
      <c r="J23">
        <f t="shared" si="4"/>
        <v>469.15999999999997</v>
      </c>
      <c r="K23">
        <f t="shared" si="5"/>
        <v>396.36</v>
      </c>
      <c r="L23">
        <f t="shared" si="6"/>
        <v>1290.8600000000001</v>
      </c>
    </row>
    <row r="24" spans="1:12" x14ac:dyDescent="0.25">
      <c r="A24" s="3">
        <v>44827</v>
      </c>
      <c r="B24">
        <v>12</v>
      </c>
      <c r="F24">
        <f t="shared" si="0"/>
        <v>48</v>
      </c>
      <c r="G24">
        <f t="shared" si="1"/>
        <v>70</v>
      </c>
      <c r="H24">
        <f t="shared" si="2"/>
        <v>51</v>
      </c>
      <c r="I24">
        <f t="shared" si="3"/>
        <v>400.32</v>
      </c>
      <c r="J24">
        <f t="shared" si="4"/>
        <v>443.8</v>
      </c>
      <c r="K24">
        <f t="shared" si="5"/>
        <v>374.34</v>
      </c>
      <c r="L24" s="6">
        <f t="shared" si="6"/>
        <v>1218.46</v>
      </c>
    </row>
    <row r="25" spans="1:12" x14ac:dyDescent="0.25">
      <c r="A25" s="1">
        <v>44828</v>
      </c>
      <c r="B25">
        <v>12</v>
      </c>
      <c r="F25">
        <f t="shared" si="0"/>
        <v>48</v>
      </c>
      <c r="G25">
        <f t="shared" si="1"/>
        <v>70</v>
      </c>
      <c r="H25">
        <f t="shared" si="2"/>
        <v>51</v>
      </c>
      <c r="I25">
        <f t="shared" si="3"/>
        <v>400.32</v>
      </c>
      <c r="J25">
        <f t="shared" si="4"/>
        <v>443.8</v>
      </c>
      <c r="K25">
        <f t="shared" si="5"/>
        <v>374.34</v>
      </c>
      <c r="L25">
        <f t="shared" si="6"/>
        <v>1218.46</v>
      </c>
    </row>
    <row r="26" spans="1:12" x14ac:dyDescent="0.25">
      <c r="A26" s="1">
        <v>44829</v>
      </c>
      <c r="B26">
        <v>11</v>
      </c>
      <c r="F26">
        <f t="shared" si="0"/>
        <v>45</v>
      </c>
      <c r="G26">
        <f t="shared" si="1"/>
        <v>66</v>
      </c>
      <c r="H26">
        <f t="shared" si="2"/>
        <v>49</v>
      </c>
      <c r="I26">
        <f t="shared" si="3"/>
        <v>375.3</v>
      </c>
      <c r="J26">
        <f t="shared" si="4"/>
        <v>418.44</v>
      </c>
      <c r="K26">
        <f t="shared" si="5"/>
        <v>359.65999999999997</v>
      </c>
      <c r="L26">
        <f t="shared" si="6"/>
        <v>1153.4000000000001</v>
      </c>
    </row>
    <row r="27" spans="1:12" x14ac:dyDescent="0.25">
      <c r="A27" s="1">
        <v>44830</v>
      </c>
      <c r="B27">
        <v>11</v>
      </c>
      <c r="F27">
        <f t="shared" si="0"/>
        <v>45</v>
      </c>
      <c r="G27">
        <f t="shared" si="1"/>
        <v>66</v>
      </c>
      <c r="H27">
        <f t="shared" si="2"/>
        <v>49</v>
      </c>
      <c r="I27">
        <f t="shared" si="3"/>
        <v>375.3</v>
      </c>
      <c r="J27">
        <f t="shared" si="4"/>
        <v>418.44</v>
      </c>
      <c r="K27">
        <f t="shared" si="5"/>
        <v>359.65999999999997</v>
      </c>
      <c r="L27">
        <f t="shared" si="6"/>
        <v>1153.4000000000001</v>
      </c>
    </row>
    <row r="28" spans="1:12" x14ac:dyDescent="0.25">
      <c r="A28" s="1">
        <v>44831</v>
      </c>
      <c r="B28">
        <v>10</v>
      </c>
      <c r="F28">
        <f t="shared" si="0"/>
        <v>41</v>
      </c>
      <c r="G28">
        <f t="shared" si="1"/>
        <v>62</v>
      </c>
      <c r="H28">
        <f t="shared" si="2"/>
        <v>47</v>
      </c>
      <c r="I28">
        <f t="shared" si="3"/>
        <v>341.94</v>
      </c>
      <c r="J28">
        <f t="shared" si="4"/>
        <v>393.08</v>
      </c>
      <c r="K28">
        <f t="shared" si="5"/>
        <v>344.98</v>
      </c>
      <c r="L28">
        <f t="shared" si="6"/>
        <v>1080</v>
      </c>
    </row>
    <row r="29" spans="1:12" x14ac:dyDescent="0.25">
      <c r="A29" s="1">
        <v>44832</v>
      </c>
      <c r="B29">
        <v>10</v>
      </c>
      <c r="F29">
        <f t="shared" si="0"/>
        <v>41</v>
      </c>
      <c r="G29">
        <f t="shared" si="1"/>
        <v>62</v>
      </c>
      <c r="H29">
        <f t="shared" si="2"/>
        <v>47</v>
      </c>
      <c r="I29">
        <f t="shared" si="3"/>
        <v>341.94</v>
      </c>
      <c r="J29">
        <f t="shared" si="4"/>
        <v>393.08</v>
      </c>
      <c r="K29">
        <f t="shared" si="5"/>
        <v>344.98</v>
      </c>
      <c r="L29">
        <f t="shared" si="6"/>
        <v>1080</v>
      </c>
    </row>
    <row r="30" spans="1:12" x14ac:dyDescent="0.25">
      <c r="A30" s="1">
        <v>44833</v>
      </c>
      <c r="B30">
        <v>9</v>
      </c>
      <c r="F30">
        <f t="shared" si="0"/>
        <v>38</v>
      </c>
      <c r="G30">
        <f t="shared" si="1"/>
        <v>57</v>
      </c>
      <c r="H30">
        <f t="shared" si="2"/>
        <v>44</v>
      </c>
      <c r="I30">
        <f t="shared" si="3"/>
        <v>316.92</v>
      </c>
      <c r="J30">
        <f t="shared" si="4"/>
        <v>361.38</v>
      </c>
      <c r="K30">
        <f t="shared" si="5"/>
        <v>322.95999999999998</v>
      </c>
      <c r="L30">
        <f t="shared" si="6"/>
        <v>1001.26</v>
      </c>
    </row>
    <row r="31" spans="1:12" x14ac:dyDescent="0.25">
      <c r="A31" s="1">
        <v>44834</v>
      </c>
      <c r="B31">
        <v>9</v>
      </c>
      <c r="F31">
        <f t="shared" ref="F31" si="7">IF(INT($O$2*(1+$R$2*((B31-24)/2)))&lt;0,0,INT($O$2*(1+$R$2*((B31-24)/2))))</f>
        <v>38</v>
      </c>
      <c r="G31">
        <f t="shared" ref="G31" si="8">IF(INT($P$2*(1+$S$2*((B31-24)/2)))&lt;0,0,INT($P$2*(1+$S$2*((B31-24)/2))))</f>
        <v>57</v>
      </c>
      <c r="H31">
        <f t="shared" ref="H31" si="9">IF(INT($Q$2*(1+$T$2*((B31-24)/2)))&lt;0,0,INT($Q$2*(1+$T$2*((B31-24)/2))))</f>
        <v>44</v>
      </c>
      <c r="I31">
        <f t="shared" si="3"/>
        <v>316.92</v>
      </c>
      <c r="J31">
        <f t="shared" si="4"/>
        <v>361.38</v>
      </c>
      <c r="K31">
        <f t="shared" si="5"/>
        <v>322.95999999999998</v>
      </c>
      <c r="L31">
        <f t="shared" si="6"/>
        <v>1001.26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0 J V b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0 J V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V W 1 g s A W Q X X A E A A D s C A A A T A B w A R m 9 y b X V s Y X M v U 2 V j d G l v b j E u b S C i G A A o o B Q A A A A A A A A A A A A A A A A A A A A A A A A A A A C F U L F O w z A Q 3 S v l H y y z p F I S t R E w U G V A S Z F Y i q B l A T O Y 5 A A r y b m y n Z a k y s I v M T G j / h d O C x Q q J L z Y f u / u 3 r u n I T V C I p l u 7 + H I 6 T k 9 / c Q V Z M R A O Q f F T a V q E p E C j N M j 9 q z f 1 P t r t n 6 R F o z 1 I k h k W p W A x j 0 T B Q S x R G M / 2 q X x C b v W o D T j W S m Q X S A k S i y A J T L f 1 N e s 3 M x m A h 9 Y O A h D l s m M m 1 w u e Q d J Z e k 6 5 3 5 H + W k D a i k g 9 T c 9 3 F e y 0 R Z q J H K / 4 Q V P G x S 5 Y M n p Z M x + + A 7 M s 6 F 9 7 z a B Q p T C g I r o i H o k l k V V o o 5 C j 4 w x l Z n A x 2 g Y H g 0 8 c l l J A 1 N T F x D t n s F E I t z 1 v e 3 + B / S m F I A 2 L U l M P a c 2 h h m / t 1 U z x V F 3 v r f j Z / U c t P u d l r d a 0 S 0 x t A 5 s I x C 7 L b Q e + c J D i 5 + j O T 4 M u t a 2 / U s Q e b O s S b 6 p 3 y l f A f I S P r d y 9 w 3 + V q Z W l d M 9 W b r L z H J t 3 + k J / E d 8 9 A F Q S w E C L Q A U A A I A C A D Q l V t Y Y i 9 t 5 a Q A A A D 2 A A A A E g A A A A A A A A A A A A A A A A A A A A A A Q 2 9 u Z m l n L 1 B h Y 2 t h Z 2 U u e G 1 s U E s B A i 0 A F A A C A A g A 0 J V b W A / K 6 a u k A A A A 6 Q A A A B M A A A A A A A A A A A A A A A A A 8 A A A A F t D b 2 5 0 Z W 5 0 X 1 R 5 c G V z X S 5 4 b W x Q S w E C L Q A U A A I A C A D Q l V t Y L A F k F 1 w B A A A 7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G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j c 0 O T l m Y i 0 2 N z B j L T R h M j U t O G Q 3 Y S 0 2 M m I 4 M j E 3 M T g 0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d U M T c 6 N D Y 6 M z I u N T Y x O T M y N l o i I C 8 + P E V u d H J 5 I F R 5 c G U 9 I k Z p b G x D b 2 x 1 b W 5 U e X B l c y I g V m F s d W U 9 I n N D U U 0 9 I i A v P j x F b n R y e S B U e X B l P S J G a W x s Q 2 9 s d W 1 u T m F t Z X M i I F Z h b H V l P S J z W y Z x d W 9 0 O 2 R h d G E m c X V v d D s s J n F 1 b 3 Q 7 d G V t c G V y Y X R 1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k Y X R h L D B 9 J n F 1 b 3 Q 7 L C Z x d W 9 0 O 1 N l Y 3 R p b 2 4 x L 3 R l b X B l c m F 0 d X J 5 L 0 F 1 d G 9 S Z W 1 v d m V k Q 2 9 s d W 1 u c z E u e 3 R l b X B l c m F 0 d X J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2 R h d G E s M H 0 m c X V v d D s s J n F 1 b 3 Q 7 U 2 V j d G l v b j E v d G V t c G V y Y X R 1 c n k v Q X V 0 b 1 J l b W 9 2 Z W R D b 2 x 1 b W 5 z M S 5 7 d G V t c G V y Y X R 1 c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G 5 h e n d 5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d k W 1 b z d h E g t z b Z x F B N l E A A A A A A g A A A A A A E G Y A A A A B A A A g A A A A 4 e C p I X D 1 b Y M 9 C c F c g + D U + 0 4 h f A 7 x e s d v Z r G I g R z l 5 A I A A A A A D o A A A A A C A A A g A A A A M 4 e 0 F F z / o N U R / q L x 9 W g D F o q s 4 q E b N 0 k g D O C 2 Y R 4 O S Q x Q A A A A N h b 4 H B z c z V 8 p A H 3 g U g I u Q R o a 6 b g l 9 m 0 6 P T H F D B 5 / z t E H w T U o + K r K 3 m E 5 M x 4 J y l l W e x 7 1 2 a b p e 4 7 B + O q I 5 x e s N T H 9 e S 0 A c 4 W k 1 F o l x b E A D 5 l A A A A A Z 6 z u K Z 7 e g Y e F P S o F G w C Y T h x l h J C C R A 8 w I O 5 y t c E r X o N 6 8 X q y B v z h m w 4 3 J 0 F 1 R h v p 3 s 2 C g g R b C w n L V T P B 6 X 1 O j A = = < / D a t a M a s h u p > 
</file>

<file path=customXml/itemProps1.xml><?xml version="1.0" encoding="utf-8"?>
<ds:datastoreItem xmlns:ds="http://schemas.openxmlformats.org/officeDocument/2006/customXml" ds:itemID="{734BDCFC-868F-4583-AF0D-08870C474C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z2</vt:lpstr>
      <vt:lpstr>z1 i z3</vt:lpstr>
      <vt:lpstr>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Binek</dc:creator>
  <cp:lastModifiedBy>Michał Binek</cp:lastModifiedBy>
  <dcterms:created xsi:type="dcterms:W3CDTF">2024-02-27T17:45:07Z</dcterms:created>
  <dcterms:modified xsi:type="dcterms:W3CDTF">2024-04-10T09:43:18Z</dcterms:modified>
</cp:coreProperties>
</file>