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\Documents\"/>
    </mc:Choice>
  </mc:AlternateContent>
  <xr:revisionPtr revIDLastSave="0" documentId="13_ncr:1_{AFFD637C-1C23-41B1-BE20-EF4EFF01E9B6}" xr6:coauthVersionLast="47" xr6:coauthVersionMax="47" xr10:uidLastSave="{00000000-0000-0000-0000-000000000000}"/>
  <bookViews>
    <workbookView xWindow="-108" yWindow="-108" windowWidth="23256" windowHeight="12576" xr2:uid="{81F73008-6AD5-4C23-8F87-A82B651709E1}"/>
  </bookViews>
  <sheets>
    <sheet name="Sheet2" sheetId="2" r:id="rId1"/>
    <sheet name="Sheet1" sheetId="1" r:id="rId2"/>
  </sheets>
  <calcPr calcId="191029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8" i="1"/>
  <c r="G26" i="1"/>
  <c r="G27" i="1"/>
</calcChain>
</file>

<file path=xl/sharedStrings.xml><?xml version="1.0" encoding="utf-8"?>
<sst xmlns="http://schemas.openxmlformats.org/spreadsheetml/2006/main" count="134" uniqueCount="48">
  <si>
    <t>Customer Name</t>
  </si>
  <si>
    <t>Order Priority</t>
  </si>
  <si>
    <t>Order Quantity</t>
  </si>
  <si>
    <t>Sales</t>
  </si>
  <si>
    <t>Discount</t>
  </si>
  <si>
    <t>Ship Mode</t>
  </si>
  <si>
    <t>Profit</t>
  </si>
  <si>
    <t>Region</t>
  </si>
  <si>
    <t>Customer Segment</t>
  </si>
  <si>
    <t>Date</t>
  </si>
  <si>
    <t>Ruben Dartt</t>
  </si>
  <si>
    <t>Not Specified</t>
  </si>
  <si>
    <t>Regular Air</t>
  </si>
  <si>
    <t>West</t>
  </si>
  <si>
    <t>Corporate</t>
  </si>
  <si>
    <t>Roy Collins</t>
  </si>
  <si>
    <t>High</t>
  </si>
  <si>
    <t>Express Air</t>
  </si>
  <si>
    <t>Prarie</t>
  </si>
  <si>
    <t>Pauline Chand</t>
  </si>
  <si>
    <t>Low</t>
  </si>
  <si>
    <t>Ontario</t>
  </si>
  <si>
    <t>Muhammed MacIntyre</t>
  </si>
  <si>
    <t>Nunavut</t>
  </si>
  <si>
    <t>Small Business</t>
  </si>
  <si>
    <t>Julie Creighton</t>
  </si>
  <si>
    <t>Liz Pelletier</t>
  </si>
  <si>
    <t>Delivery Truck</t>
  </si>
  <si>
    <t>Craig Yedwab</t>
  </si>
  <si>
    <t>Medium</t>
  </si>
  <si>
    <t>Yukon</t>
  </si>
  <si>
    <t>Consumer</t>
  </si>
  <si>
    <t>Jonathan Doherty</t>
  </si>
  <si>
    <t>Tamara Dahlen</t>
  </si>
  <si>
    <t>Critical</t>
  </si>
  <si>
    <t>Keith Dawkins</t>
  </si>
  <si>
    <t>Home Office</t>
  </si>
  <si>
    <t>Arthur Gainer</t>
  </si>
  <si>
    <t>Sample Company A</t>
  </si>
  <si>
    <t>Helen Wasserman</t>
  </si>
  <si>
    <t>Quebec</t>
  </si>
  <si>
    <t>Sum of Order Quantity</t>
  </si>
  <si>
    <t>Row Labels</t>
  </si>
  <si>
    <t>Grand Total</t>
  </si>
  <si>
    <t>Sum of Sales</t>
  </si>
  <si>
    <t>2009</t>
  </si>
  <si>
    <t>2012</t>
  </si>
  <si>
    <t>Min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</si>
</sst>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14" fontId="0" fillId="0" borderId="0" xfId="0" applyNumberFormat="1"/>
    <xf numFmtId="14" fontId="0" fillId="3" borderId="1" xfId="0" applyNumberFormat="1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14" fontId="0" fillId="4" borderId="1" xfId="0" applyNumberFormat="1" applyFill="1" applyBorder="1" applyAlignment="1">
      <alignment horizontal="right" wrapText="1"/>
    </xf>
    <xf numFmtId="0" fontId="1" fillId="0" borderId="0" xfId="0" applyFont="1"/>
    <xf numFmtId="0" fontId="0" fillId="0" borderId="0" xfId="0" applyFont="1"/>
    <xf numFmtId="49" fontId="2" fillId="2" borderId="1" xfId="0" applyNumberFormat="1" applyFon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14" fontId="2" fillId="2" borderId="1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1</xdr:row>
      <xdr:rowOff>163830</xdr:rowOff>
    </xdr:from>
    <xdr:to>
      <xdr:col>4</xdr:col>
      <xdr:colOff>99060</xdr:colOff>
      <xdr:row>3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2DED55-CB0E-1FA4-BF6D-DD63FDA4A8B4}"/>
            </a:ext>
          </a:extLst>
        </xdr:cNvPr>
        <xdr:cNvSpPr txBox="1"/>
      </xdr:nvSpPr>
      <xdr:spPr>
        <a:xfrm>
          <a:off x="1531620" y="346710"/>
          <a:ext cx="2286000" cy="285750"/>
        </a:xfrm>
        <a:prstGeom prst="rect">
          <a:avLst/>
        </a:prstGeom>
        <a:solidFill>
          <a:srgbClr val="FFC000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order quantity for Liz pelletier</a:t>
          </a:r>
          <a:endParaRPr lang="en-US" sz="1100" b="1"/>
        </a:p>
      </xdr:txBody>
    </xdr:sp>
    <xdr:clientData/>
  </xdr:twoCellAnchor>
  <xdr:twoCellAnchor>
    <xdr:from>
      <xdr:col>5</xdr:col>
      <xdr:colOff>708660</xdr:colOff>
      <xdr:row>1</xdr:row>
      <xdr:rowOff>83820</xdr:rowOff>
    </xdr:from>
    <xdr:to>
      <xdr:col>10</xdr:col>
      <xdr:colOff>228600</xdr:colOff>
      <xdr:row>4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2C3DC8-C1FC-97C5-AA13-4DDF2F8E9FC9}"/>
            </a:ext>
          </a:extLst>
        </xdr:cNvPr>
        <xdr:cNvSpPr txBox="1"/>
      </xdr:nvSpPr>
      <xdr:spPr>
        <a:xfrm>
          <a:off x="4381500" y="266700"/>
          <a:ext cx="2994660" cy="472440"/>
        </a:xfrm>
        <a:prstGeom prst="rect">
          <a:avLst/>
        </a:prstGeom>
        <a:solidFill>
          <a:schemeClr val="accent2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rder priority category produced the highest sales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1"/>
        </a:p>
      </xdr:txBody>
    </xdr:sp>
    <xdr:clientData/>
  </xdr:twoCellAnchor>
  <xdr:twoCellAnchor>
    <xdr:from>
      <xdr:col>12</xdr:col>
      <xdr:colOff>190500</xdr:colOff>
      <xdr:row>1</xdr:row>
      <xdr:rowOff>167640</xdr:rowOff>
    </xdr:from>
    <xdr:to>
      <xdr:col>15</xdr:col>
      <xdr:colOff>91440</xdr:colOff>
      <xdr:row>4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9732A7-412E-100E-74EB-2AEB8191A3A1}"/>
            </a:ext>
          </a:extLst>
        </xdr:cNvPr>
        <xdr:cNvSpPr txBox="1"/>
      </xdr:nvSpPr>
      <xdr:spPr>
        <a:xfrm>
          <a:off x="8740140" y="350520"/>
          <a:ext cx="1905000" cy="39624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that were made in 2009</a:t>
          </a:r>
          <a:endParaRPr lang="en-US" sz="1100" b="1"/>
        </a:p>
      </xdr:txBody>
    </xdr:sp>
    <xdr:clientData/>
  </xdr:twoCellAnchor>
  <xdr:twoCellAnchor>
    <xdr:from>
      <xdr:col>3</xdr:col>
      <xdr:colOff>373380</xdr:colOff>
      <xdr:row>12</xdr:row>
      <xdr:rowOff>34290</xdr:rowOff>
    </xdr:from>
    <xdr:to>
      <xdr:col>6</xdr:col>
      <xdr:colOff>312420</xdr:colOff>
      <xdr:row>14</xdr:row>
      <xdr:rowOff>137160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9F6EA7-6118-95F8-C593-91361C01FA63}"/>
            </a:ext>
          </a:extLst>
        </xdr:cNvPr>
        <xdr:cNvSpPr txBox="1"/>
      </xdr:nvSpPr>
      <xdr:spPr>
        <a:xfrm>
          <a:off x="2705100" y="2228850"/>
          <a:ext cx="2148840" cy="46863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 brought in the least profit for the year 2012</a:t>
          </a:r>
          <a:endParaRPr lang="en-US" sz="1100" b="1"/>
        </a:p>
      </xdr:txBody>
    </xdr:sp>
    <xdr:clientData/>
  </xdr:twoCellAnchor>
  <xdr:twoCellAnchor>
    <xdr:from>
      <xdr:col>9</xdr:col>
      <xdr:colOff>297180</xdr:colOff>
      <xdr:row>12</xdr:row>
      <xdr:rowOff>26670</xdr:rowOff>
    </xdr:from>
    <xdr:to>
      <xdr:col>14</xdr:col>
      <xdr:colOff>342900</xdr:colOff>
      <xdr:row>14</xdr:row>
      <xdr:rowOff>175260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787E30-4F5D-084C-6300-A9C2F5E557BA}"/>
            </a:ext>
          </a:extLst>
        </xdr:cNvPr>
        <xdr:cNvSpPr txBox="1"/>
      </xdr:nvSpPr>
      <xdr:spPr>
        <a:xfrm>
          <a:off x="6842760" y="2221230"/>
          <a:ext cx="3055620" cy="5143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segment accounted for our highest sales figure?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1051560</xdr:colOff>
      <xdr:row>23</xdr:row>
      <xdr:rowOff>140970</xdr:rowOff>
    </xdr:from>
    <xdr:to>
      <xdr:col>6</xdr:col>
      <xdr:colOff>15240</xdr:colOff>
      <xdr:row>28</xdr:row>
      <xdr:rowOff>140970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DB06AF-26BE-878D-98C5-4957BCF3BF43}"/>
            </a:ext>
          </a:extLst>
        </xdr:cNvPr>
        <xdr:cNvSpPr txBox="1"/>
      </xdr:nvSpPr>
      <xdr:spPr>
        <a:xfrm>
          <a:off x="1051560" y="5421630"/>
          <a:ext cx="4130040" cy="914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What Customer Segment does Muhammed MacIntyre fall under?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What was the sales amount on 5/7/2009?</a:t>
          </a:r>
          <a:r>
            <a:rPr lang="en-US"/>
            <a:t> </a:t>
          </a:r>
        </a:p>
        <a:p>
          <a:pPr fontAlgn="b"/>
          <a:r>
            <a:rPr lang="en-US">
              <a:effectLst/>
            </a:rPr>
            <a:t>3. Who was the customer with sales figure 4158.1235?</a:t>
          </a:r>
        </a:p>
        <a:p>
          <a:pPr fontAlgn="b"/>
          <a:r>
            <a:rPr lang="en-US">
              <a:effectLst/>
            </a:rPr>
            <a:t>4. Which customer comes from the region Yukon?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" refreshedDate="45723.524229166665" createdVersion="8" refreshedVersion="8" minRefreshableVersion="3" recordCount="20" xr:uid="{9C8E4AC8-8B19-43BE-B1E3-6B010DE75930}">
  <cacheSource type="worksheet">
    <worksheetSource ref="A1:J21" sheet="Sheet1"/>
  </cacheSource>
  <cacheFields count="13">
    <cacheField name="Customer Name" numFmtId="49">
      <sharedItems count="13">
        <s v="Ruben Dartt"/>
        <s v="Roy Collins"/>
        <s v="Pauline Chand"/>
        <s v="Muhammed MacIntyre"/>
        <s v="Julie Creighton"/>
        <s v="Liz Pelletier"/>
        <s v="Craig Yedwab"/>
        <s v="Jonathan Doherty"/>
        <s v="Tamara Dahlen"/>
        <s v="Keith Dawkins"/>
        <s v="Arthur Gainer"/>
        <s v="Sample Company A"/>
        <s v="Helen Wasserman"/>
      </sharedItems>
    </cacheField>
    <cacheField name="Order Priority" numFmtId="49">
      <sharedItems count="5">
        <s v="Not Specified"/>
        <s v="High"/>
        <s v="Low"/>
        <s v="Medium"/>
        <s v="Critical"/>
      </sharedItems>
    </cacheField>
    <cacheField name="Order Quantity" numFmtId="0">
      <sharedItems containsSemiMixedTypes="0" containsString="0" containsNumber="1" containsInteger="1" minValue="2" maxValue="48"/>
    </cacheField>
    <cacheField name="Sales" numFmtId="0">
      <sharedItems containsSemiMixedTypes="0" containsString="0" containsNumber="1" minValue="6.93" maxValue="7804.53"/>
    </cacheField>
    <cacheField name="Discount" numFmtId="0">
      <sharedItems containsSemiMixedTypes="0" containsString="0" containsNumber="1" minValue="0.01" maxValue="0.1"/>
    </cacheField>
    <cacheField name="Ship Mode" numFmtId="49">
      <sharedItems/>
    </cacheField>
    <cacheField name="Profit" numFmtId="0">
      <sharedItems containsSemiMixedTypes="0" containsString="0" containsNumber="1" minValue="-1748.56" maxValue="2057.17"/>
    </cacheField>
    <cacheField name="Region" numFmtId="49">
      <sharedItems count="6">
        <s v="West"/>
        <s v="Prarie"/>
        <s v="Ontario"/>
        <s v="Nunavut"/>
        <s v="Yukon"/>
        <s v="Quebec"/>
      </sharedItems>
    </cacheField>
    <cacheField name="Customer Segment" numFmtId="49">
      <sharedItems count="4">
        <s v="Corporate"/>
        <s v="Small Business"/>
        <s v="Consumer"/>
        <s v="Home Office"/>
      </sharedItems>
    </cacheField>
    <cacheField name="Date" numFmtId="14">
      <sharedItems containsSemiMixedTypes="0" containsNonDate="0" containsDate="1" containsString="0" minDate="2008-04-24T00:00:00" maxDate="2012-06-09T00:00:00" count="20">
        <d v="2009-05-02T00:00:00"/>
        <d v="2009-05-06T00:00:00"/>
        <d v="2012-06-08T00:00:00"/>
        <d v="2009-04-25T00:00:00"/>
        <d v="2009-04-23T00:00:00"/>
        <d v="2009-04-29T00:00:00"/>
        <d v="2009-04-28T00:00:00"/>
        <d v="2009-04-27T00:00:00"/>
        <d v="2012-04-26T00:00:00"/>
        <d v="2009-05-03T00:00:00"/>
        <d v="2010-05-09T00:00:00"/>
        <d v="2009-05-05T00:00:00"/>
        <d v="2008-04-24T00:00:00"/>
        <d v="2009-05-01T00:00:00"/>
        <d v="2011-04-30T00:00:00"/>
        <d v="2009-05-04T00:00:00"/>
        <d v="2011-05-08T00:00:00"/>
        <d v="2009-05-07T00:00:00"/>
        <d v="2011-12-10T00:00:00"/>
        <d v="2011-10-12T00:00:00"/>
      </sharedItems>
      <fieldGroup par="12"/>
    </cacheField>
    <cacheField name="Months (Date)" numFmtId="0" databaseField="0">
      <fieldGroup base="9">
        <rangePr groupBy="months" startDate="2008-04-24T00:00:00" endDate="2012-06-09T00:00:00"/>
        <groupItems count="14">
          <s v="&lt;4/24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9/2012"/>
        </groupItems>
      </fieldGroup>
    </cacheField>
    <cacheField name="Quarters (Date)" numFmtId="0" databaseField="0">
      <fieldGroup base="9">
        <rangePr groupBy="quarters" startDate="2008-04-24T00:00:00" endDate="2012-06-09T00:00:00"/>
        <groupItems count="6">
          <s v="&lt;4/24/2008"/>
          <s v="Qtr1"/>
          <s v="Qtr2"/>
          <s v="Qtr3"/>
          <s v="Qtr4"/>
          <s v="&gt;6/9/2012"/>
        </groupItems>
      </fieldGroup>
    </cacheField>
    <cacheField name="Years (Date)" numFmtId="0" databaseField="0">
      <fieldGroup base="9">
        <rangePr groupBy="years" startDate="2008-04-24T00:00:00" endDate="2012-06-09T00:00:00"/>
        <groupItems count="7">
          <s v="&lt;4/24/2008"/>
          <s v="2008"/>
          <s v="2009"/>
          <s v="2010"/>
          <s v="2011"/>
          <s v="2012"/>
          <s v="&gt;6/9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2"/>
    <n v="6.93"/>
    <n v="0.01"/>
    <s v="Regular Air"/>
    <n v="-4.6399999999999997"/>
    <x v="0"/>
    <x v="0"/>
    <x v="0"/>
  </r>
  <r>
    <x v="1"/>
    <x v="1"/>
    <n v="3"/>
    <n v="461.89"/>
    <n v="0.05"/>
    <s v="Express Air"/>
    <n v="-309.82"/>
    <x v="1"/>
    <x v="0"/>
    <x v="1"/>
  </r>
  <r>
    <x v="2"/>
    <x v="2"/>
    <n v="4"/>
    <n v="32.72"/>
    <n v="0.09"/>
    <s v="Regular Air"/>
    <n v="-22.59"/>
    <x v="2"/>
    <x v="0"/>
    <x v="2"/>
  </r>
  <r>
    <x v="3"/>
    <x v="2"/>
    <n v="6"/>
    <n v="261.54000000000002"/>
    <n v="0.04"/>
    <s v="Regular Air"/>
    <n v="-213.25"/>
    <x v="3"/>
    <x v="1"/>
    <x v="3"/>
  </r>
  <r>
    <x v="4"/>
    <x v="0"/>
    <n v="14"/>
    <n v="1892.848"/>
    <n v="0.01"/>
    <s v="Regular Air"/>
    <n v="48.99"/>
    <x v="0"/>
    <x v="0"/>
    <x v="4"/>
  </r>
  <r>
    <x v="5"/>
    <x v="1"/>
    <n v="15"/>
    <n v="140.56"/>
    <n v="0.04"/>
    <s v="Regular Air"/>
    <n v="-128.38"/>
    <x v="1"/>
    <x v="0"/>
    <x v="5"/>
  </r>
  <r>
    <x v="5"/>
    <x v="1"/>
    <n v="23"/>
    <n v="160.23349999999999"/>
    <n v="0.04"/>
    <s v="Regular Air"/>
    <n v="-85.13"/>
    <x v="0"/>
    <x v="0"/>
    <x v="6"/>
  </r>
  <r>
    <x v="5"/>
    <x v="1"/>
    <n v="24"/>
    <n v="1761.4"/>
    <n v="0.09"/>
    <s v="Delivery Truck"/>
    <n v="-1748.56"/>
    <x v="0"/>
    <x v="0"/>
    <x v="7"/>
  </r>
  <r>
    <x v="5"/>
    <x v="1"/>
    <n v="26"/>
    <n v="2808.08"/>
    <n v="7.0000000000000007E-2"/>
    <s v="Regular Air"/>
    <n v="1054.82"/>
    <x v="0"/>
    <x v="0"/>
    <x v="8"/>
  </r>
  <r>
    <x v="6"/>
    <x v="3"/>
    <n v="26"/>
    <n v="75.569999999999993"/>
    <n v="0.03"/>
    <s v="Regular Air"/>
    <n v="28.24"/>
    <x v="4"/>
    <x v="2"/>
    <x v="9"/>
  </r>
  <r>
    <x v="7"/>
    <x v="0"/>
    <n v="28"/>
    <n v="51.53"/>
    <n v="0.03"/>
    <s v="Express Air"/>
    <n v="0.35"/>
    <x v="1"/>
    <x v="0"/>
    <x v="10"/>
  </r>
  <r>
    <x v="1"/>
    <x v="1"/>
    <n v="29"/>
    <n v="575.11"/>
    <n v="0.02"/>
    <s v="Regular Air"/>
    <n v="71.75"/>
    <x v="1"/>
    <x v="0"/>
    <x v="11"/>
  </r>
  <r>
    <x v="4"/>
    <x v="0"/>
    <n v="30"/>
    <n v="288.56"/>
    <n v="0.03"/>
    <s v="Regular Air"/>
    <n v="60.72"/>
    <x v="0"/>
    <x v="0"/>
    <x v="12"/>
  </r>
  <r>
    <x v="8"/>
    <x v="4"/>
    <n v="32"/>
    <n v="3812.73"/>
    <n v="0.02"/>
    <s v="Regular Air"/>
    <n v="1470.3"/>
    <x v="2"/>
    <x v="0"/>
    <x v="13"/>
  </r>
  <r>
    <x v="9"/>
    <x v="1"/>
    <n v="37"/>
    <n v="4158.1234999999997"/>
    <n v="0.01"/>
    <s v="Regular Air"/>
    <n v="1228.8900000000001"/>
    <x v="1"/>
    <x v="3"/>
    <x v="14"/>
  </r>
  <r>
    <x v="10"/>
    <x v="2"/>
    <n v="41"/>
    <n v="108.15"/>
    <n v="0.09"/>
    <s v="Regular Air"/>
    <n v="7.57"/>
    <x v="0"/>
    <x v="2"/>
    <x v="15"/>
  </r>
  <r>
    <x v="7"/>
    <x v="0"/>
    <n v="42"/>
    <n v="1186.06"/>
    <n v="0.09"/>
    <s v="Regular Air"/>
    <n v="511.69"/>
    <x v="1"/>
    <x v="0"/>
    <x v="16"/>
  </r>
  <r>
    <x v="11"/>
    <x v="4"/>
    <n v="46"/>
    <n v="2484.7455"/>
    <n v="0.1"/>
    <s v="Regular Air"/>
    <n v="657.48"/>
    <x v="0"/>
    <x v="3"/>
    <x v="17"/>
  </r>
  <r>
    <x v="12"/>
    <x v="2"/>
    <n v="46"/>
    <n v="7804.53"/>
    <n v="0.05"/>
    <s v="Regular Air"/>
    <n v="2057.17"/>
    <x v="5"/>
    <x v="3"/>
    <x v="18"/>
  </r>
  <r>
    <x v="12"/>
    <x v="2"/>
    <n v="48"/>
    <n v="90.05"/>
    <n v="0.03"/>
    <s v="Regular Air"/>
    <n v="-107"/>
    <x v="5"/>
    <x v="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D2497-C890-49D6-8AA8-97720EA7463B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7:M22" firstHeaderRow="1" firstDataRow="1" firstDataCol="1"/>
  <pivotFields count="13">
    <pivotField showAll="0">
      <items count="14">
        <item x="10"/>
        <item x="6"/>
        <item x="12"/>
        <item x="7"/>
        <item x="4"/>
        <item x="9"/>
        <item x="5"/>
        <item x="3"/>
        <item x="2"/>
        <item x="1"/>
        <item x="0"/>
        <item x="11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1">
        <item x="12"/>
        <item x="4"/>
        <item x="3"/>
        <item x="7"/>
        <item x="6"/>
        <item x="5"/>
        <item x="13"/>
        <item x="0"/>
        <item x="9"/>
        <item x="15"/>
        <item x="11"/>
        <item x="1"/>
        <item x="17"/>
        <item x="10"/>
        <item x="14"/>
        <item x="16"/>
        <item x="19"/>
        <item x="18"/>
        <item x="8"/>
        <item x="2"/>
        <item t="default"/>
      </items>
    </pivotField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8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Sum of Sales" fld="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877A3-9434-437C-9F29-07FF92AD276E}" name="PivotTable7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7:F2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 sortType="ascending" minSubtotal="1">
      <items count="7">
        <item x="3"/>
        <item x="2"/>
        <item x="1"/>
        <item x="5"/>
        <item x="0"/>
        <item x="4"/>
        <item t="min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21">
        <item h="1" x="12"/>
        <item h="1" x="4"/>
        <item h="1" x="3"/>
        <item h="1" x="7"/>
        <item h="1" x="6"/>
        <item h="1" x="5"/>
        <item h="1" x="13"/>
        <item h="1" x="0"/>
        <item h="1" x="9"/>
        <item h="1" x="15"/>
        <item h="1" x="11"/>
        <item h="1" x="1"/>
        <item h="1" x="17"/>
        <item h="1" x="10"/>
        <item h="1" x="14"/>
        <item h="1" x="16"/>
        <item h="1" x="19"/>
        <item h="1" x="18"/>
        <item h="1" x="8"/>
        <item x="2"/>
        <item t="default"/>
      </items>
    </pivotField>
    <pivotField showAll="0" defaultSubtotal="0"/>
    <pivotField showAll="0" defaultSubtotal="0"/>
    <pivotField axis="axisRow" multipleItemSelectionAllowed="1" showAll="0" defaultSubtotal="0">
      <items count="7">
        <item h="1" x="0"/>
        <item h="1" x="1"/>
        <item h="1" x="2"/>
        <item h="1" x="3"/>
        <item h="1" x="4"/>
        <item x="5"/>
        <item h="1" x="6"/>
      </items>
    </pivotField>
  </pivotFields>
  <rowFields count="2">
    <field x="7"/>
    <field x="12"/>
  </rowFields>
  <rowItems count="3">
    <i>
      <x v="1"/>
    </i>
    <i r="1">
      <x v="5"/>
    </i>
    <i t="grand">
      <x/>
    </i>
  </rowItems>
  <colItems count="1">
    <i/>
  </colItems>
  <dataFields count="1">
    <dataField name="Min of Profit" fld="6" subtotal="min" baseField="7" baseItem="0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B7737-EE38-40EC-9621-5F4035D4B8BF}" name="PivotTable6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6:O8" firstHeaderRow="1" firstDataRow="1" firstDataCol="1"/>
  <pivotFields count="1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numFmtId="14" showAll="0">
      <items count="21">
        <item x="12"/>
        <item x="4"/>
        <item x="3"/>
        <item x="7"/>
        <item x="6"/>
        <item x="5"/>
        <item x="13"/>
        <item x="0"/>
        <item x="9"/>
        <item x="15"/>
        <item x="11"/>
        <item x="1"/>
        <item x="17"/>
        <item x="10"/>
        <item x="14"/>
        <item x="16"/>
        <item x="19"/>
        <item x="18"/>
        <item x="8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h="1" sd="0" x="0"/>
        <item h="1" sd="0" x="1"/>
        <item sd="0" x="2"/>
        <item h="1" sd="0" x="3"/>
        <item h="1" sd="0" x="4"/>
        <item h="1" sd="0" x="5"/>
        <item h="1" sd="0" x="6"/>
        <item t="default"/>
      </items>
    </pivotField>
  </pivotFields>
  <rowFields count="4">
    <field x="12"/>
    <field x="11"/>
    <field x="10"/>
    <field x="9"/>
  </rowFields>
  <rowItems count="2"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67B87-1ADC-4E0C-953F-F9BA1E1FAE28}" name="PivotTable5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8" firstHeaderRow="1" firstDataRow="1" firstDataCol="1"/>
  <pivotFields count="13">
    <pivotField showAll="0"/>
    <pivotField axis="axisRow" showAll="0" sortType="descending">
      <items count="6">
        <item h="1" x="0"/>
        <item h="1" x="3"/>
        <item h="1" x="2"/>
        <item x="1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21">
        <item x="12"/>
        <item x="4"/>
        <item x="3"/>
        <item x="7"/>
        <item x="6"/>
        <item x="5"/>
        <item x="13"/>
        <item x="0"/>
        <item x="9"/>
        <item x="15"/>
        <item x="11"/>
        <item x="1"/>
        <item x="17"/>
        <item x="10"/>
        <item x="14"/>
        <item x="16"/>
        <item x="19"/>
        <item x="18"/>
        <item x="8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B5830-83FD-4BAA-BBEA-217DB46F26BE}" name="PivotTable2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7" firstHeaderRow="1" firstDataRow="1" firstDataCol="1"/>
  <pivotFields count="13">
    <pivotField axis="axisRow" showAll="0">
      <items count="14">
        <item h="1" x="10"/>
        <item h="1" x="6"/>
        <item h="1" x="12"/>
        <item h="1" x="7"/>
        <item h="1" x="4"/>
        <item h="1" x="9"/>
        <item x="5"/>
        <item h="1" x="3"/>
        <item h="1" x="2"/>
        <item h="1" x="1"/>
        <item h="1" x="0"/>
        <item h="1" x="11"/>
        <item h="1"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21">
        <item x="12"/>
        <item x="4"/>
        <item x="3"/>
        <item x="7"/>
        <item x="6"/>
        <item x="5"/>
        <item x="13"/>
        <item x="0"/>
        <item x="9"/>
        <item x="15"/>
        <item x="11"/>
        <item x="1"/>
        <item x="17"/>
        <item x="10"/>
        <item x="14"/>
        <item x="16"/>
        <item x="19"/>
        <item x="18"/>
        <item x="8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2">
    <i>
      <x v="6"/>
    </i>
    <i t="grand">
      <x/>
    </i>
  </rowItems>
  <colItems count="1">
    <i/>
  </colItems>
  <dataFields count="1">
    <dataField name="Sum of Order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366-BBE8-4023-807B-DAB4641DB5D4}">
  <sheetPr codeName="Sheet2"/>
  <dimension ref="C5:O22"/>
  <sheetViews>
    <sheetView tabSelected="1" topLeftCell="B1" workbookViewId="0">
      <selection activeCell="P28" sqref="P28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2.5546875" bestFit="1" customWidth="1"/>
    <col min="4" max="4" width="20.21875" bestFit="1" customWidth="1"/>
    <col min="5" max="5" width="9.77734375" bestFit="1" customWidth="1"/>
    <col min="6" max="6" width="12.6640625" bestFit="1" customWidth="1"/>
    <col min="7" max="7" width="11.6640625" bestFit="1" customWidth="1"/>
    <col min="8" max="8" width="12.5546875" bestFit="1" customWidth="1"/>
    <col min="9" max="9" width="11.6640625" bestFit="1" customWidth="1"/>
    <col min="10" max="12" width="8.77734375" bestFit="1" customWidth="1"/>
    <col min="13" max="13" width="11.6640625" bestFit="1" customWidth="1"/>
    <col min="14" max="14" width="12.5546875" bestFit="1" customWidth="1"/>
    <col min="15" max="15" width="11.6640625" bestFit="1" customWidth="1"/>
    <col min="16" max="16" width="9.77734375" bestFit="1" customWidth="1"/>
    <col min="17" max="17" width="8.77734375" bestFit="1" customWidth="1"/>
    <col min="18" max="19" width="10.77734375" bestFit="1" customWidth="1"/>
    <col min="20" max="20" width="9.77734375" bestFit="1" customWidth="1"/>
    <col min="21" max="21" width="8.77734375" bestFit="1" customWidth="1"/>
    <col min="22" max="22" width="10.77734375" bestFit="1" customWidth="1"/>
  </cols>
  <sheetData>
    <row r="5" spans="3:15" x14ac:dyDescent="0.3">
      <c r="C5" s="17" t="s">
        <v>42</v>
      </c>
      <c r="D5" t="s">
        <v>41</v>
      </c>
    </row>
    <row r="6" spans="3:15" x14ac:dyDescent="0.3">
      <c r="C6" s="18" t="s">
        <v>26</v>
      </c>
      <c r="D6" s="16">
        <v>88</v>
      </c>
      <c r="H6" s="17" t="s">
        <v>42</v>
      </c>
      <c r="I6" t="s">
        <v>44</v>
      </c>
      <c r="N6" s="17" t="s">
        <v>42</v>
      </c>
      <c r="O6" t="s">
        <v>44</v>
      </c>
    </row>
    <row r="7" spans="3:15" x14ac:dyDescent="0.3">
      <c r="C7" s="18" t="s">
        <v>43</v>
      </c>
      <c r="D7" s="16">
        <v>88</v>
      </c>
      <c r="H7" s="18" t="s">
        <v>16</v>
      </c>
      <c r="I7" s="16">
        <v>10065.396999999999</v>
      </c>
      <c r="N7" s="18" t="s">
        <v>45</v>
      </c>
      <c r="O7" s="16">
        <v>11741.707</v>
      </c>
    </row>
    <row r="8" spans="3:15" x14ac:dyDescent="0.3">
      <c r="H8" s="18" t="s">
        <v>43</v>
      </c>
      <c r="I8" s="16">
        <v>10065.396999999999</v>
      </c>
      <c r="N8" s="18" t="s">
        <v>43</v>
      </c>
      <c r="O8" s="16">
        <v>11741.707</v>
      </c>
    </row>
    <row r="17" spans="5:13" x14ac:dyDescent="0.3">
      <c r="E17" s="17" t="s">
        <v>42</v>
      </c>
      <c r="F17" t="s">
        <v>47</v>
      </c>
      <c r="L17" s="17" t="s">
        <v>42</v>
      </c>
      <c r="M17" t="s">
        <v>44</v>
      </c>
    </row>
    <row r="18" spans="5:13" x14ac:dyDescent="0.3">
      <c r="E18" s="18" t="s">
        <v>21</v>
      </c>
      <c r="F18" s="16">
        <v>-22.59</v>
      </c>
      <c r="L18" s="18" t="s">
        <v>36</v>
      </c>
      <c r="M18" s="16">
        <v>14537.448999999999</v>
      </c>
    </row>
    <row r="19" spans="5:13" x14ac:dyDescent="0.3">
      <c r="E19" s="19" t="s">
        <v>46</v>
      </c>
      <c r="F19" s="16">
        <v>-22.59</v>
      </c>
      <c r="L19" s="18" t="s">
        <v>14</v>
      </c>
      <c r="M19" s="16">
        <v>13178.6515</v>
      </c>
    </row>
    <row r="20" spans="5:13" x14ac:dyDescent="0.3">
      <c r="E20" s="18" t="s">
        <v>43</v>
      </c>
      <c r="F20" s="16">
        <v>-22.59</v>
      </c>
      <c r="L20" s="18" t="s">
        <v>24</v>
      </c>
      <c r="M20" s="16">
        <v>261.54000000000002</v>
      </c>
    </row>
    <row r="21" spans="5:13" x14ac:dyDescent="0.3">
      <c r="L21" s="18" t="s">
        <v>31</v>
      </c>
      <c r="M21" s="16">
        <v>183.72</v>
      </c>
    </row>
    <row r="22" spans="5:13" x14ac:dyDescent="0.3">
      <c r="L22" s="18" t="s">
        <v>43</v>
      </c>
      <c r="M22" s="16">
        <v>28161.360499999999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1FEA-11A9-49C4-A844-9C715BA5E167}">
  <sheetPr codeName="Sheet1"/>
  <dimension ref="A1:J28"/>
  <sheetViews>
    <sheetView workbookViewId="0">
      <selection activeCell="J21" sqref="A1:J21"/>
    </sheetView>
  </sheetViews>
  <sheetFormatPr defaultRowHeight="14.4" x14ac:dyDescent="0.3"/>
  <cols>
    <col min="1" max="1" width="20.5546875" style="13" customWidth="1"/>
    <col min="2" max="2" width="13.21875" style="13" customWidth="1"/>
    <col min="4" max="4" width="11.109375" customWidth="1"/>
    <col min="6" max="6" width="12.6640625" style="13" customWidth="1"/>
    <col min="7" max="7" width="13.21875" bestFit="1" customWidth="1"/>
    <col min="8" max="8" width="8.88671875" style="13"/>
    <col min="9" max="9" width="15.21875" style="13" customWidth="1"/>
    <col min="10" max="10" width="13.5546875" style="3" customWidth="1"/>
  </cols>
  <sheetData>
    <row r="1" spans="1:10" ht="29.4" thickBot="1" x14ac:dyDescent="0.35">
      <c r="A1" s="9" t="s">
        <v>0</v>
      </c>
      <c r="B1" s="9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9" t="s">
        <v>7</v>
      </c>
      <c r="I1" s="9" t="s">
        <v>8</v>
      </c>
      <c r="J1" s="15" t="s">
        <v>9</v>
      </c>
    </row>
    <row r="2" spans="1:10" ht="15" thickBot="1" x14ac:dyDescent="0.35">
      <c r="A2" s="10" t="s">
        <v>10</v>
      </c>
      <c r="B2" s="10" t="s">
        <v>11</v>
      </c>
      <c r="C2" s="2">
        <v>2</v>
      </c>
      <c r="D2" s="2">
        <v>6.93</v>
      </c>
      <c r="E2" s="2">
        <v>0.01</v>
      </c>
      <c r="F2" s="10" t="s">
        <v>12</v>
      </c>
      <c r="G2" s="2">
        <v>-4.6399999999999997</v>
      </c>
      <c r="H2" s="10" t="s">
        <v>13</v>
      </c>
      <c r="I2" s="10" t="s">
        <v>14</v>
      </c>
      <c r="J2" s="4">
        <v>39935</v>
      </c>
    </row>
    <row r="3" spans="1:10" ht="15" thickBot="1" x14ac:dyDescent="0.35">
      <c r="A3" s="11" t="s">
        <v>15</v>
      </c>
      <c r="B3" s="11" t="s">
        <v>16</v>
      </c>
      <c r="C3" s="5">
        <v>3</v>
      </c>
      <c r="D3" s="5">
        <v>461.89</v>
      </c>
      <c r="E3" s="5">
        <v>0.05</v>
      </c>
      <c r="F3" s="11" t="s">
        <v>17</v>
      </c>
      <c r="G3" s="5">
        <v>-309.82</v>
      </c>
      <c r="H3" s="11" t="s">
        <v>18</v>
      </c>
      <c r="I3" s="11" t="s">
        <v>14</v>
      </c>
      <c r="J3" s="6">
        <v>39939</v>
      </c>
    </row>
    <row r="4" spans="1:10" ht="15" thickBot="1" x14ac:dyDescent="0.35">
      <c r="A4" s="10" t="s">
        <v>19</v>
      </c>
      <c r="B4" s="10" t="s">
        <v>20</v>
      </c>
      <c r="C4" s="2">
        <v>4</v>
      </c>
      <c r="D4" s="2">
        <v>32.72</v>
      </c>
      <c r="E4" s="2">
        <v>0.09</v>
      </c>
      <c r="F4" s="10" t="s">
        <v>12</v>
      </c>
      <c r="G4" s="2">
        <v>-22.59</v>
      </c>
      <c r="H4" s="10" t="s">
        <v>21</v>
      </c>
      <c r="I4" s="10" t="s">
        <v>14</v>
      </c>
      <c r="J4" s="4">
        <v>41068</v>
      </c>
    </row>
    <row r="5" spans="1:10" ht="15" thickBot="1" x14ac:dyDescent="0.35">
      <c r="A5" s="11" t="s">
        <v>22</v>
      </c>
      <c r="B5" s="11" t="s">
        <v>20</v>
      </c>
      <c r="C5" s="5">
        <v>6</v>
      </c>
      <c r="D5" s="5">
        <v>261.54000000000002</v>
      </c>
      <c r="E5" s="5">
        <v>0.04</v>
      </c>
      <c r="F5" s="11" t="s">
        <v>12</v>
      </c>
      <c r="G5" s="5">
        <v>-213.25</v>
      </c>
      <c r="H5" s="11" t="s">
        <v>23</v>
      </c>
      <c r="I5" s="11" t="s">
        <v>24</v>
      </c>
      <c r="J5" s="6">
        <v>39928</v>
      </c>
    </row>
    <row r="6" spans="1:10" ht="29.4" thickBot="1" x14ac:dyDescent="0.35">
      <c r="A6" s="10" t="s">
        <v>25</v>
      </c>
      <c r="B6" s="10" t="s">
        <v>11</v>
      </c>
      <c r="C6" s="2">
        <v>14</v>
      </c>
      <c r="D6" s="2">
        <v>1892.848</v>
      </c>
      <c r="E6" s="2">
        <v>0.01</v>
      </c>
      <c r="F6" s="10" t="s">
        <v>12</v>
      </c>
      <c r="G6" s="2">
        <v>48.99</v>
      </c>
      <c r="H6" s="10" t="s">
        <v>13</v>
      </c>
      <c r="I6" s="10" t="s">
        <v>14</v>
      </c>
      <c r="J6" s="4">
        <v>39926</v>
      </c>
    </row>
    <row r="7" spans="1:10" ht="15" thickBot="1" x14ac:dyDescent="0.35">
      <c r="A7" s="11" t="s">
        <v>26</v>
      </c>
      <c r="B7" s="11" t="s">
        <v>16</v>
      </c>
      <c r="C7" s="5">
        <v>15</v>
      </c>
      <c r="D7" s="5">
        <v>140.56</v>
      </c>
      <c r="E7" s="5">
        <v>0.04</v>
      </c>
      <c r="F7" s="11" t="s">
        <v>12</v>
      </c>
      <c r="G7" s="5">
        <v>-128.38</v>
      </c>
      <c r="H7" s="11" t="s">
        <v>18</v>
      </c>
      <c r="I7" s="11" t="s">
        <v>14</v>
      </c>
      <c r="J7" s="6">
        <v>39932</v>
      </c>
    </row>
    <row r="8" spans="1:10" ht="15" thickBot="1" x14ac:dyDescent="0.35">
      <c r="A8" s="10" t="s">
        <v>26</v>
      </c>
      <c r="B8" s="10" t="s">
        <v>16</v>
      </c>
      <c r="C8" s="2">
        <v>23</v>
      </c>
      <c r="D8" s="2">
        <v>160.23349999999999</v>
      </c>
      <c r="E8" s="2">
        <v>0.04</v>
      </c>
      <c r="F8" s="10" t="s">
        <v>12</v>
      </c>
      <c r="G8" s="2">
        <v>-85.13</v>
      </c>
      <c r="H8" s="10" t="s">
        <v>13</v>
      </c>
      <c r="I8" s="10" t="s">
        <v>14</v>
      </c>
      <c r="J8" s="4">
        <v>39931</v>
      </c>
    </row>
    <row r="9" spans="1:10" ht="15" thickBot="1" x14ac:dyDescent="0.35">
      <c r="A9" s="11" t="s">
        <v>26</v>
      </c>
      <c r="B9" s="11" t="s">
        <v>16</v>
      </c>
      <c r="C9" s="5">
        <v>24</v>
      </c>
      <c r="D9" s="5">
        <v>1761.4</v>
      </c>
      <c r="E9" s="5">
        <v>0.09</v>
      </c>
      <c r="F9" s="11" t="s">
        <v>27</v>
      </c>
      <c r="G9" s="5">
        <v>-1748.56</v>
      </c>
      <c r="H9" s="11" t="s">
        <v>13</v>
      </c>
      <c r="I9" s="11" t="s">
        <v>14</v>
      </c>
      <c r="J9" s="6">
        <v>39930</v>
      </c>
    </row>
    <row r="10" spans="1:10" ht="15" thickBot="1" x14ac:dyDescent="0.35">
      <c r="A10" s="10" t="s">
        <v>26</v>
      </c>
      <c r="B10" s="10" t="s">
        <v>16</v>
      </c>
      <c r="C10" s="2">
        <v>26</v>
      </c>
      <c r="D10" s="2">
        <v>2808.08</v>
      </c>
      <c r="E10" s="2">
        <v>7.0000000000000007E-2</v>
      </c>
      <c r="F10" s="10" t="s">
        <v>12</v>
      </c>
      <c r="G10" s="2">
        <v>1054.82</v>
      </c>
      <c r="H10" s="10" t="s">
        <v>13</v>
      </c>
      <c r="I10" s="10" t="s">
        <v>14</v>
      </c>
      <c r="J10" s="4">
        <v>41025</v>
      </c>
    </row>
    <row r="11" spans="1:10" ht="15" thickBot="1" x14ac:dyDescent="0.35">
      <c r="A11" s="11" t="s">
        <v>28</v>
      </c>
      <c r="B11" s="11" t="s">
        <v>29</v>
      </c>
      <c r="C11" s="5">
        <v>26</v>
      </c>
      <c r="D11" s="5">
        <v>75.569999999999993</v>
      </c>
      <c r="E11" s="5">
        <v>0.03</v>
      </c>
      <c r="F11" s="11" t="s">
        <v>12</v>
      </c>
      <c r="G11" s="5">
        <v>28.24</v>
      </c>
      <c r="H11" s="11" t="s">
        <v>30</v>
      </c>
      <c r="I11" s="11" t="s">
        <v>31</v>
      </c>
      <c r="J11" s="6">
        <v>39936</v>
      </c>
    </row>
    <row r="12" spans="1:10" ht="29.4" thickBot="1" x14ac:dyDescent="0.35">
      <c r="A12" s="10" t="s">
        <v>32</v>
      </c>
      <c r="B12" s="10" t="s">
        <v>11</v>
      </c>
      <c r="C12" s="2">
        <v>28</v>
      </c>
      <c r="D12" s="2">
        <v>51.53</v>
      </c>
      <c r="E12" s="2">
        <v>0.03</v>
      </c>
      <c r="F12" s="10" t="s">
        <v>17</v>
      </c>
      <c r="G12" s="2">
        <v>0.35</v>
      </c>
      <c r="H12" s="10" t="s">
        <v>18</v>
      </c>
      <c r="I12" s="10" t="s">
        <v>14</v>
      </c>
      <c r="J12" s="4">
        <v>40307</v>
      </c>
    </row>
    <row r="13" spans="1:10" ht="15" thickBot="1" x14ac:dyDescent="0.35">
      <c r="A13" s="11" t="s">
        <v>15</v>
      </c>
      <c r="B13" s="11" t="s">
        <v>16</v>
      </c>
      <c r="C13" s="5">
        <v>29</v>
      </c>
      <c r="D13" s="5">
        <v>575.11</v>
      </c>
      <c r="E13" s="5">
        <v>0.02</v>
      </c>
      <c r="F13" s="11" t="s">
        <v>12</v>
      </c>
      <c r="G13" s="5">
        <v>71.75</v>
      </c>
      <c r="H13" s="11" t="s">
        <v>18</v>
      </c>
      <c r="I13" s="11" t="s">
        <v>14</v>
      </c>
      <c r="J13" s="6">
        <v>39938</v>
      </c>
    </row>
    <row r="14" spans="1:10" ht="29.4" thickBot="1" x14ac:dyDescent="0.35">
      <c r="A14" s="10" t="s">
        <v>25</v>
      </c>
      <c r="B14" s="10" t="s">
        <v>11</v>
      </c>
      <c r="C14" s="2">
        <v>30</v>
      </c>
      <c r="D14" s="2">
        <v>288.56</v>
      </c>
      <c r="E14" s="2">
        <v>0.03</v>
      </c>
      <c r="F14" s="10" t="s">
        <v>12</v>
      </c>
      <c r="G14" s="2">
        <v>60.72</v>
      </c>
      <c r="H14" s="10" t="s">
        <v>13</v>
      </c>
      <c r="I14" s="10" t="s">
        <v>14</v>
      </c>
      <c r="J14" s="4">
        <v>39562</v>
      </c>
    </row>
    <row r="15" spans="1:10" ht="15" thickBot="1" x14ac:dyDescent="0.35">
      <c r="A15" s="11" t="s">
        <v>33</v>
      </c>
      <c r="B15" s="11" t="s">
        <v>34</v>
      </c>
      <c r="C15" s="5">
        <v>32</v>
      </c>
      <c r="D15" s="5">
        <v>3812.73</v>
      </c>
      <c r="E15" s="5">
        <v>0.02</v>
      </c>
      <c r="F15" s="11" t="s">
        <v>12</v>
      </c>
      <c r="G15" s="5">
        <v>1470.3</v>
      </c>
      <c r="H15" s="11" t="s">
        <v>21</v>
      </c>
      <c r="I15" s="11" t="s">
        <v>14</v>
      </c>
      <c r="J15" s="6">
        <v>39934</v>
      </c>
    </row>
    <row r="16" spans="1:10" ht="15" thickBot="1" x14ac:dyDescent="0.35">
      <c r="A16" s="10" t="s">
        <v>35</v>
      </c>
      <c r="B16" s="10" t="s">
        <v>16</v>
      </c>
      <c r="C16" s="2">
        <v>37</v>
      </c>
      <c r="D16" s="2">
        <v>4158.1234999999997</v>
      </c>
      <c r="E16" s="2">
        <v>0.01</v>
      </c>
      <c r="F16" s="10" t="s">
        <v>12</v>
      </c>
      <c r="G16" s="2">
        <v>1228.8900000000001</v>
      </c>
      <c r="H16" s="10" t="s">
        <v>18</v>
      </c>
      <c r="I16" s="10" t="s">
        <v>36</v>
      </c>
      <c r="J16" s="4">
        <v>40663</v>
      </c>
    </row>
    <row r="17" spans="1:10" ht="15" thickBot="1" x14ac:dyDescent="0.35">
      <c r="A17" s="11" t="s">
        <v>37</v>
      </c>
      <c r="B17" s="11" t="s">
        <v>20</v>
      </c>
      <c r="C17" s="5">
        <v>41</v>
      </c>
      <c r="D17" s="5">
        <v>108.15</v>
      </c>
      <c r="E17" s="5">
        <v>0.09</v>
      </c>
      <c r="F17" s="11" t="s">
        <v>12</v>
      </c>
      <c r="G17" s="5">
        <v>7.57</v>
      </c>
      <c r="H17" s="11" t="s">
        <v>13</v>
      </c>
      <c r="I17" s="11" t="s">
        <v>31</v>
      </c>
      <c r="J17" s="6">
        <v>39937</v>
      </c>
    </row>
    <row r="18" spans="1:10" ht="29.4" thickBot="1" x14ac:dyDescent="0.35">
      <c r="A18" s="10" t="s">
        <v>32</v>
      </c>
      <c r="B18" s="10" t="s">
        <v>11</v>
      </c>
      <c r="C18" s="2">
        <v>42</v>
      </c>
      <c r="D18" s="2">
        <v>1186.06</v>
      </c>
      <c r="E18" s="2">
        <v>0.09</v>
      </c>
      <c r="F18" s="10" t="s">
        <v>12</v>
      </c>
      <c r="G18" s="2">
        <v>511.69</v>
      </c>
      <c r="H18" s="10" t="s">
        <v>18</v>
      </c>
      <c r="I18" s="10" t="s">
        <v>14</v>
      </c>
      <c r="J18" s="4">
        <v>40671</v>
      </c>
    </row>
    <row r="19" spans="1:10" ht="15" thickBot="1" x14ac:dyDescent="0.35">
      <c r="A19" s="11" t="s">
        <v>38</v>
      </c>
      <c r="B19" s="11" t="s">
        <v>34</v>
      </c>
      <c r="C19" s="5">
        <v>46</v>
      </c>
      <c r="D19" s="5">
        <v>2484.7455</v>
      </c>
      <c r="E19" s="5">
        <v>0.1</v>
      </c>
      <c r="F19" s="11" t="s">
        <v>12</v>
      </c>
      <c r="G19" s="5">
        <v>657.48</v>
      </c>
      <c r="H19" s="11" t="s">
        <v>13</v>
      </c>
      <c r="I19" s="11" t="s">
        <v>36</v>
      </c>
      <c r="J19" s="6">
        <v>39940</v>
      </c>
    </row>
    <row r="20" spans="1:10" ht="15" thickBot="1" x14ac:dyDescent="0.35">
      <c r="A20" s="10" t="s">
        <v>39</v>
      </c>
      <c r="B20" s="10" t="s">
        <v>20</v>
      </c>
      <c r="C20" s="2">
        <v>46</v>
      </c>
      <c r="D20" s="2">
        <v>7804.53</v>
      </c>
      <c r="E20" s="2">
        <v>0.05</v>
      </c>
      <c r="F20" s="10" t="s">
        <v>12</v>
      </c>
      <c r="G20" s="2">
        <v>2057.17</v>
      </c>
      <c r="H20" s="10" t="s">
        <v>40</v>
      </c>
      <c r="I20" s="10" t="s">
        <v>36</v>
      </c>
      <c r="J20" s="4">
        <v>40887</v>
      </c>
    </row>
    <row r="21" spans="1:10" ht="15" thickBot="1" x14ac:dyDescent="0.35">
      <c r="A21" s="11" t="s">
        <v>39</v>
      </c>
      <c r="B21" s="11" t="s">
        <v>20</v>
      </c>
      <c r="C21" s="5">
        <v>48</v>
      </c>
      <c r="D21" s="5">
        <v>90.05</v>
      </c>
      <c r="E21" s="5">
        <v>0.03</v>
      </c>
      <c r="F21" s="11" t="s">
        <v>12</v>
      </c>
      <c r="G21" s="5">
        <v>-107</v>
      </c>
      <c r="H21" s="11" t="s">
        <v>40</v>
      </c>
      <c r="I21" s="11" t="s">
        <v>36</v>
      </c>
      <c r="J21" s="6">
        <v>40828</v>
      </c>
    </row>
    <row r="24" spans="1:10" x14ac:dyDescent="0.3">
      <c r="A24" s="12"/>
      <c r="B24" s="12"/>
      <c r="C24" s="8"/>
      <c r="D24" s="8"/>
      <c r="E24" s="8"/>
      <c r="F24" s="14"/>
    </row>
    <row r="25" spans="1:10" x14ac:dyDescent="0.3">
      <c r="G25" s="7" t="str">
        <f>VLOOKUP(A5, A2:I21, 9, FALSE)</f>
        <v>Small Business</v>
      </c>
    </row>
    <row r="26" spans="1:10" x14ac:dyDescent="0.3">
      <c r="G26" s="7">
        <f>_xlfn.XLOOKUP(DATE(2009,5,7),  J2:J21, D2:D21, "Not found")</f>
        <v>2484.7455</v>
      </c>
    </row>
    <row r="27" spans="1:10" x14ac:dyDescent="0.3">
      <c r="G27" s="7" t="str">
        <f>_xlfn.XLOOKUP(4158.1235, D2:D21, A2:A21)</f>
        <v>Keith Dawkins</v>
      </c>
    </row>
    <row r="28" spans="1:10" x14ac:dyDescent="0.3">
      <c r="G28" s="7" t="str">
        <f>INDEX(A2:A21, MATCH("Yukon", H2:H21, 0))</f>
        <v>Craig Yedwab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</dc:creator>
  <cp:lastModifiedBy>AY</cp:lastModifiedBy>
  <dcterms:created xsi:type="dcterms:W3CDTF">2025-03-07T08:51:28Z</dcterms:created>
  <dcterms:modified xsi:type="dcterms:W3CDTF">2025-03-07T12:54:47Z</dcterms:modified>
</cp:coreProperties>
</file>