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faith\Documents\PhD stuff\Literature Review\"/>
    </mc:Choice>
  </mc:AlternateContent>
  <xr:revisionPtr revIDLastSave="0" documentId="13_ncr:1_{C8036BC2-F2C9-4A77-80D9-B4BD25FE836C}" xr6:coauthVersionLast="47" xr6:coauthVersionMax="47" xr10:uidLastSave="{00000000-0000-0000-0000-000000000000}"/>
  <bookViews>
    <workbookView xWindow="-120" yWindow="-120" windowWidth="20730" windowHeight="11040" xr2:uid="{E9D36B1F-B9B3-4197-B5F4-3831E3A01BC7}"/>
  </bookViews>
  <sheets>
    <sheet name="Sitting Posture System" sheetId="1" r:id="rId1"/>
    <sheet name="Pressure Sensors" sheetId="3" r:id="rId2"/>
    <sheet name="Literature review Papers" sheetId="2" r:id="rId3"/>
  </sheets>
  <definedNames>
    <definedName name="_xlchart.v1.0" hidden="1">'Sitting Posture System'!$B$1</definedName>
    <definedName name="_xlchart.v1.1" hidden="1">'Sitting Posture System'!$B$2:$B$35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0" i="1" l="1"/>
  <c r="D17" i="2"/>
  <c r="C17" i="2"/>
  <c r="C16" i="2"/>
  <c r="C15" i="2"/>
  <c r="C14" i="2"/>
  <c r="C13" i="2"/>
  <c r="C12" i="2"/>
  <c r="C11" i="2"/>
  <c r="C10" i="2"/>
  <c r="C9" i="2"/>
  <c r="C8" i="2"/>
  <c r="C7" i="2"/>
  <c r="C5" i="2"/>
  <c r="D5" i="2"/>
  <c r="E5" i="2"/>
  <c r="F5" i="2"/>
  <c r="G5" i="2"/>
  <c r="H5" i="2"/>
  <c r="I5" i="2"/>
  <c r="J5" i="2"/>
  <c r="K5" i="2"/>
  <c r="L5" i="2"/>
  <c r="B5" i="2"/>
  <c r="D72" i="1"/>
  <c r="D77" i="1"/>
  <c r="D76" i="1"/>
  <c r="D75" i="1"/>
  <c r="D74" i="1"/>
  <c r="D73" i="1"/>
  <c r="B77" i="1"/>
  <c r="B75" i="1"/>
  <c r="C76" i="1"/>
  <c r="B76" i="1"/>
  <c r="C74" i="1"/>
  <c r="B74" i="1"/>
  <c r="C75" i="1"/>
  <c r="C73" i="1"/>
  <c r="B73" i="1"/>
  <c r="B72" i="1"/>
  <c r="C72" i="1"/>
  <c r="C77" i="1"/>
  <c r="G44" i="1"/>
  <c r="G45" i="1"/>
  <c r="G46" i="1"/>
  <c r="J46" i="1"/>
  <c r="J45" i="1"/>
  <c r="J44" i="1"/>
  <c r="K45" i="1"/>
  <c r="K46" i="1"/>
  <c r="K44" i="1"/>
</calcChain>
</file>

<file path=xl/sharedStrings.xml><?xml version="1.0" encoding="utf-8"?>
<sst xmlns="http://schemas.openxmlformats.org/spreadsheetml/2006/main" count="474" uniqueCount="294">
  <si>
    <t>Reference</t>
  </si>
  <si>
    <t>Sensors</t>
  </si>
  <si>
    <t>Classification Method</t>
  </si>
  <si>
    <t>Number of Postures</t>
  </si>
  <si>
    <t xml:space="preserve">Test Subjects </t>
  </si>
  <si>
    <t>Limitations</t>
  </si>
  <si>
    <t>Classification Accuracy</t>
  </si>
  <si>
    <t>Pereira and Plácido Da Silva, 2023</t>
  </si>
  <si>
    <t>K-NN</t>
  </si>
  <si>
    <t>Ahmad et al., 2021</t>
  </si>
  <si>
    <t xml:space="preserve">LightGBM </t>
  </si>
  <si>
    <t>Huang et al., 2017</t>
  </si>
  <si>
    <t>ANN</t>
  </si>
  <si>
    <t>Martínez-Estrada et al., 2023</t>
  </si>
  <si>
    <t>Matuska et al., 2020</t>
  </si>
  <si>
    <t>Aminosharieh Najafi et al., 2022</t>
  </si>
  <si>
    <t>8 Force Sensing Resistors</t>
  </si>
  <si>
    <t>Kundaliya et al., 2022</t>
  </si>
  <si>
    <t>A502 Force Sensor &amp; Flex Sensor</t>
  </si>
  <si>
    <t>Ran et al., 2021</t>
  </si>
  <si>
    <t>Roh et al., 2018</t>
  </si>
  <si>
    <t>4 Load Cells</t>
  </si>
  <si>
    <t>SVM using RBF kernel</t>
  </si>
  <si>
    <t>Kim et al, 2018</t>
  </si>
  <si>
    <t>Feng et al., 2019</t>
  </si>
  <si>
    <t>Hu et al., 2020</t>
  </si>
  <si>
    <t>2 Layer ANN</t>
  </si>
  <si>
    <t>Jeong and Park, 2021</t>
  </si>
  <si>
    <t>6 Pressure Sensors &amp; 6 Infrared Reflective Distance Sensors</t>
  </si>
  <si>
    <t>Martins et al. 2013</t>
  </si>
  <si>
    <t>Low resolution matrix of Pressure Sensors</t>
  </si>
  <si>
    <t>Mutlu et al., 2007</t>
  </si>
  <si>
    <t>SimpleLogistic</t>
  </si>
  <si>
    <t>Ma et al., 2017</t>
  </si>
  <si>
    <t>Decision Tree (J48)</t>
  </si>
  <si>
    <t>12 Pressure Sensor (Force Sensitive Resistor)</t>
  </si>
  <si>
    <t>Sensor Placement</t>
  </si>
  <si>
    <t>Recognised Postures</t>
  </si>
  <si>
    <t>Proper Sitting (PS) 
Lean Left (LL) 
Lean Right (LR)
Lean Forward (LF) 
Lean Backward (LB)</t>
  </si>
  <si>
    <t>16 Force Sensor</t>
  </si>
  <si>
    <t>Random Forest</t>
  </si>
  <si>
    <t>Zemp et al, 2016</t>
  </si>
  <si>
    <t>Tsai et al, 2023</t>
  </si>
  <si>
    <t>13 pressure sensors (FSR-406)</t>
  </si>
  <si>
    <t>SVM (Linear)</t>
  </si>
  <si>
    <t>upper body hunched, sitting upright (the correct sitting posture), leaning backward, leaning left, leaning right, sitting at the front edge, leaning forward, left leg crossed, right leg crossed, and both cross-legged postures</t>
  </si>
  <si>
    <t>CNN </t>
  </si>
  <si>
    <t>sitting straight, lean left, lean right, sitting at the front of the chair and sitting crossed-legged on the chair</t>
  </si>
  <si>
    <t>Luna-Perejón et al, 2021</t>
  </si>
  <si>
    <t>User Feedback System</t>
  </si>
  <si>
    <t>Posture 1 In an upright posture, with the back supported by the chair’s backrest and
the buttocks placed at the back of the seat.
Posture 2 In a reclined position, with only the upper part of the back resting on the back
of the chair and the buttocks resting on the front part of the seat.
Posture 3 With the torso bent forward, elbows resting on the legs, back completely
separated from the backrest.
Posture 4 With the torso inclined laterally to the right, armrest supporting
part of the weight.
Posture 5 With the torso inclined laterally to the left, armrest supporting
part of the weight.
Posture 6 In an upright posture, similar to posture 1, but with the right leg
crossed over the left.
Posture 7 In an upright posture, similar to posture 1, but with the left leg
crossed over the right.</t>
  </si>
  <si>
    <t>Cai et al. 2021</t>
  </si>
  <si>
    <t>SOM (ISOM-SPR)</t>
  </si>
  <si>
    <t>3x3 Flexible Array Pressure Sensor</t>
  </si>
  <si>
    <t>Mobile App</t>
  </si>
  <si>
    <t>Standard sitting
Lean Left
Lean Right
Waist Bow
Right Cross-Legs
Left Cross-Legs</t>
  </si>
  <si>
    <t>Few Test Samples</t>
  </si>
  <si>
    <t>Fan et al., 2022</t>
  </si>
  <si>
    <t>Is Realtime</t>
  </si>
  <si>
    <t>44 × 52 Pressure Sensor Array</t>
  </si>
  <si>
    <t>Backward 
Forward 
Left 
Right 
Standard</t>
  </si>
  <si>
    <t>YES</t>
  </si>
  <si>
    <t>_ Few Test Samples
_ Lack of detection of spine curvatures</t>
  </si>
  <si>
    <t>Chen, 2019</t>
  </si>
  <si>
    <t>Astra3D Sensor</t>
  </si>
  <si>
    <t>PC Screen
(Correct/Wrong)</t>
  </si>
  <si>
    <t>Method</t>
  </si>
  <si>
    <t>Used OpenPose (open source library developed by Carngie Mellon University) to determine body posture by using a camera.</t>
  </si>
  <si>
    <t>Ma et al., 2020</t>
  </si>
  <si>
    <t>Proper Sitting
Lean Left
Lean Right 
Lean Front 
Lean Backward</t>
  </si>
  <si>
    <t>Decision Tree</t>
  </si>
  <si>
    <t>Fard et al., 2013</t>
  </si>
  <si>
    <t>Ren et al, 2013</t>
  </si>
  <si>
    <t>Sitting straight with bent knees
Sitting straight with crossed legs
Right on left 
Sitting straight with crossed legs 
Left on right
Sitting with stretched legs</t>
  </si>
  <si>
    <t>Limited number of subjects</t>
  </si>
  <si>
    <t>NO</t>
  </si>
  <si>
    <t>Used Statistical parameters
Values of mean, standard deviation, skewness and kurtosis were calculated for each of the produced maps</t>
  </si>
  <si>
    <t>6 Square-Type force Sensing Resistors</t>
  </si>
  <si>
    <t>RGB LED</t>
  </si>
  <si>
    <t>Embedded pressure senors to monitor sitting positions and heart variability using polyvinylidene fluoride (PVDF) film sensors
An interview with over 50 participants was done to collecte their feedback</t>
  </si>
  <si>
    <t xml:space="preserve">Privacy issue with Camera
Can't work in bad lighting
Lack of proper user feedback system for posture correction 
</t>
  </si>
  <si>
    <t>Wang et al., 2021</t>
  </si>
  <si>
    <t>SNN (LSM)</t>
  </si>
  <si>
    <t>Upright, Leaning Right, Leaning Left, Leaning Forward, Leaing Back, LC and steated upright, RC and seated upright, LC and lening back, RC and leaning back, LA and seated back, Sittinhg on the leading edge, Slouching back down.</t>
  </si>
  <si>
    <t>2 Pressure Sensors Array (FSR)</t>
  </si>
  <si>
    <t>6 Force Sensitive Resistors (FSR)</t>
  </si>
  <si>
    <t>Desktop App</t>
  </si>
  <si>
    <t>Lack of focus on the User feedback aspects
Not used in real-life setting to prove it's usefulness</t>
  </si>
  <si>
    <t>Xu et al, 2013</t>
  </si>
  <si>
    <t>R. et al, 2023</t>
  </si>
  <si>
    <t>RCNN &amp; CNN</t>
  </si>
  <si>
    <t xml:space="preserve">Hunchback, Reclined, Straight, Hand folds, Kneeling, Cross legs, </t>
  </si>
  <si>
    <t>Fu and MacLeod, 2014</t>
  </si>
  <si>
    <t>Web Camera</t>
  </si>
  <si>
    <t>HMM Decision Tree</t>
  </si>
  <si>
    <t>• Spine labels: {0: Body Leaning Right, 1: Leaning Back,2:
Body Leaning Left, 3: No Contact}.
• Leg labels: {0: Sitting upright, 1: Crossing right leg
on left leg, 2: Crossing left leg on right leg, 3: Sitting
forward, 4: No Contact}</t>
  </si>
  <si>
    <t>RESULTS</t>
  </si>
  <si>
    <t>MAX</t>
  </si>
  <si>
    <t>MIN</t>
  </si>
  <si>
    <t>Upright sitting, Sloching, Leaning Forward, Leaning Backward, Leaning Left, Leaning Right, Right Leg Crossed, Left Leg Crossed</t>
  </si>
  <si>
    <t>right, left, forward and backward leaning</t>
  </si>
  <si>
    <t xml:space="preserve">No real life testing
No User Feedback system
Limited number of test subjects </t>
  </si>
  <si>
    <t>3 Load Cell - Posture Measurement
Conductive Nappa - ECG</t>
  </si>
  <si>
    <t>52x44 Piezo-Resistive Sensor Array</t>
  </si>
  <si>
    <t xml:space="preserve">2 at the chair's base frame (anchoring end)
1 at the seat (measurement surface)
</t>
  </si>
  <si>
    <t>On top of the seat cushion</t>
  </si>
  <si>
    <t>Screen Printed Pressure sensor units (16 Array)</t>
  </si>
  <si>
    <t>Within the seat cushion</t>
  </si>
  <si>
    <t>Used KNN model for the posture classification and DBSCAN to be able to analyze the ECG signals which came from the conductive nappa sensor</t>
  </si>
  <si>
    <t>Tested 5 other algorithms (k-NN, SVM, decision tree, random forest and LightGBM) for posture classification. LightGBM had the best results</t>
  </si>
  <si>
    <t>UPRIGHT SITTING (P1); SLUMPED SITTING (P2); LEANING FORWARD (P3); LEANING BACKWARD (P4); LEANING LEFT (P5); LEANING RIGHT (P6); RIGHT LEG CROSSED (P7); LEFT LEG CROSSED (P8)</t>
  </si>
  <si>
    <t>Sit Straight, Left Recline, Right Recline, Lounge, Lean Backward, Cross left leg, Cross right leg</t>
  </si>
  <si>
    <t>No interactive Feedback System</t>
  </si>
  <si>
    <t>Posture classification using the AN classifier</t>
  </si>
  <si>
    <t>Ergonomic posture, (b). Right leg crossed, (c). Left leg crossed, (d). Detach from the backrest, (e). Sit on the edge, (f). Lean to the right, (g), Lean to the left and (h). Lean back and sit on the edge.</t>
  </si>
  <si>
    <t>10 Presence textile capacitive sensor (embroidered) PreCaTex</t>
  </si>
  <si>
    <t>4 on top of the sitting cushion
6 attached to the backrest cushion</t>
  </si>
  <si>
    <t>-</t>
  </si>
  <si>
    <t>Limited number of test subjects
No concrete method seen in determining its accuracy
No use of AI</t>
  </si>
  <si>
    <t>Used custom-made PreCaTex sensor ehich could identify 4 levels of proximity</t>
  </si>
  <si>
    <t xml:space="preserve">Uses Average Standard deviation with 3 Threshold values to determine good/bad postures
(Non AI) QNAP, MongoDB and NODE-RED were among the system bing used. 
</t>
  </si>
  <si>
    <t>6 Flexible Force Sensors (FSR402)</t>
  </si>
  <si>
    <t>4 sensors and the backrest with 2 sensors</t>
  </si>
  <si>
    <t>5 sensors at the seat cushion
3 sensors at the back cushion</t>
  </si>
  <si>
    <t xml:space="preserve">No real life testing
Limited number of test subjects 
The LCD screen only shows the pressure distribution map and not valuable recommendation to the end user.
Small number of sitting postures </t>
  </si>
  <si>
    <t>The Desktop GUI just shows the sensor readings and not any valuable recommendation system</t>
  </si>
  <si>
    <t>EMN</t>
  </si>
  <si>
    <t>Used EMN (Echo Memory Network) among 6 others which was the best at classifiying different sitting postures
Transitted the pressure sensor data via Wi-Fi network</t>
  </si>
  <si>
    <t>P1: upright; (b) P2: slouching; (c) P3: bending forward; (d) P4: bending backwards; (e) P5: bending left; (f) P6: bending right; (g) P7: right leg above; (h) P8: left leg above</t>
  </si>
  <si>
    <t>Upright Position, Leaning Forward, Inclination Backward, Right Leg Crossed, Left Leg Crossed</t>
  </si>
  <si>
    <t>Limited number of test subjects
Didn't determine the accuracy of the system</t>
  </si>
  <si>
    <t xml:space="preserve">Used IoT-based technology </t>
  </si>
  <si>
    <t>Desktop App (Sensor GUI)</t>
  </si>
  <si>
    <t>Interactive LCD Screen (Pressure Map GUI)</t>
  </si>
  <si>
    <t xml:space="preserve">Mobile App </t>
  </si>
  <si>
    <t>Sitting Upright
Leaning Forward
Leaning Backward
Leaning Left 
Leaning Right
Cross Left Leg
Cross Right Leg</t>
  </si>
  <si>
    <t>Haptic motor Vibrations</t>
  </si>
  <si>
    <t>Mobile App Notification</t>
  </si>
  <si>
    <t xml:space="preserve">Didn't provide on how accurate the system is
Didn't use ML/AI in the posture classification 
Didn't discuss on the mobile app </t>
  </si>
  <si>
    <t>ANN - 5 layer</t>
  </si>
  <si>
    <t xml:space="preserve">No interactive feedback system </t>
  </si>
  <si>
    <t>7 different ml algorithms were comapred to find the best one
The system had  a haptic motor integrated into the seating pad</t>
  </si>
  <si>
    <t>Pressure array sensor on top of the seating cushion</t>
  </si>
  <si>
    <t>(a) upright sitting with backrest (UPwB); (b) upright sitting without backrest (UPwoB); (c) front sitting with backrest (FRwB); (d) front sitting without backrest (FRwoB); (e) left sitting (LE); and (f) right sitting</t>
  </si>
  <si>
    <t xml:space="preserve">4 load cells were placed at the 4 corners (seating cushion) of the chair. </t>
  </si>
  <si>
    <t xml:space="preserve">Low number of test subjects
No user feebback system </t>
  </si>
  <si>
    <t>Compared 7 different Ml algorithms. SVM (RBF) had the best results</t>
  </si>
  <si>
    <t>1- uprightsitting, 2-right leg crossed over left leg, 3- upright sitting, 4- left leg crossed over right leg, 5- upright sitting, 6- sitting with both legs lifted, 7- upright sitting, and 8- back tostanding position</t>
  </si>
  <si>
    <t>Desktop App (GUI)</t>
  </si>
  <si>
    <t>Textile Pressure Sensors
(Conductive Ni-Ti alloy fiber)
Woven fabric</t>
  </si>
  <si>
    <t>Placed on the seat cushion and the back rest</t>
  </si>
  <si>
    <t xml:space="preserve">Created a custom (fabric) pressure sensor </t>
  </si>
  <si>
    <t xml:space="preserve">No classification accuracy % seen 
Desktop Gui doesn't provide a useful feedback to the end user </t>
  </si>
  <si>
    <t>Camera &amp; RFID tags</t>
  </si>
  <si>
    <t>3 placed on the user's back</t>
  </si>
  <si>
    <t xml:space="preserve">Placed 3 tags on the user's back and had an antenna positioned at the back of the user. The idea is that under different sitting positions, the distance and angle between the tags and antenna varies. </t>
  </si>
  <si>
    <t>(a) Sitting Straight (b) Lean Forward (c) Lean Backward</t>
  </si>
  <si>
    <t>Low number of postures
Low number of test subjects</t>
  </si>
  <si>
    <t>RF (Random Forest)</t>
  </si>
  <si>
    <t>3 sensors on top of the seating cushion
2 sensors at the arm rest
1 sensors at the back</t>
  </si>
  <si>
    <t>No user feedback system 
Not realtime</t>
  </si>
  <si>
    <t>Used 6 different flex senors to determin sitting postures</t>
  </si>
  <si>
    <t>6 pressure sensors placed on the seating cushion
6 distace sensors placed on the backrest</t>
  </si>
  <si>
    <t>Leaning on the seatback
while keeping the back straight, (2) detaching the back from the seatback
and keeping the trunk erect, (3) flexing the trunk forward about 45
degrees (slouch), (4) leaning against an armrest with lateral bending
(left), (5) leaning against an armrest with lateral bending (right), (6)
sitting on the leading edge with convex trunk, (7) leaning back with hips
slightly forward (slump), (8) legs crossed (left), (9) legs crossed (right),
(10) rotating the trunk about 20 degrees (left), and (11) rotating the trunk</t>
  </si>
  <si>
    <t>Used distance and pressure senosr to classify different sitting postures. Having the mixed sensor system achieved better results and accuracy</t>
  </si>
  <si>
    <t xml:space="preserve">No Feedback system </t>
  </si>
  <si>
    <t>4 sensors distributed across the seating cushion
4 sensors located at the backrest</t>
  </si>
  <si>
    <t>It had a low accuracy for the classification of 11 postures. They had to reduce it to 8 postures to be able to achieve 93.40%
Little to nothing was discussed on the mobile app</t>
  </si>
  <si>
    <t xml:space="preserve"> Used ANN to classify 11 sitting postures in real-time</t>
  </si>
  <si>
    <t>19 4x4 Pressure sensors (Force Sensing Resistors)</t>
  </si>
  <si>
    <t>Left leg crossed, (2) Right leg crossed, leaning left, (3) Leaning back, (4) Leaning forward, (5) Leaning left, (6) Leaning right, (7) Left leg crossed, leaning right, (8) Seated upright, (9) Right leg crossed, (10) Slouching.</t>
  </si>
  <si>
    <t xml:space="preserve">8 sensors at the back rest
11 sensors </t>
  </si>
  <si>
    <t>Low classification accuracy
Low number of test subjects
No User feedback system</t>
  </si>
  <si>
    <t>Used SimpleLogistic classify different sitting postures</t>
  </si>
  <si>
    <t>7 sensors placed on top of the wheelchair seat
5 sensors placed on the backrest</t>
  </si>
  <si>
    <t xml:space="preserve">Used a decision-based algorithm to classify postures.
Seven different classifer was considered </t>
  </si>
  <si>
    <t>1: upright position, 2: reclined position, 3: forward inclined position, 4/5: laterally tilted right/left position, 6/7: crossed legs, the left leg over the right one/the right leg over the left one)</t>
  </si>
  <si>
    <t>10 pressure sensors were fixed within the seat pan
4 were fixed on the backrest 
2 were fixed on each armrest.</t>
  </si>
  <si>
    <t>Didn't branch out to the user feedback area</t>
  </si>
  <si>
    <t>Comapred 5 different algorithm; RF achieve the best accuracy</t>
  </si>
  <si>
    <t>13 sensors placed on top of the seating cushion</t>
  </si>
  <si>
    <t>Dektop App</t>
  </si>
  <si>
    <t>The feedback system wasn't implemented into a mobile app</t>
  </si>
  <si>
    <t xml:space="preserve">Tested 5 differentt classfiers to detect postures
Implemeted a usability surveys System Usability Scale (SUS) and the Questionnaire for User Interface Satisfaction (QUIS)
Incorperated an alarm feature that notifies the user if an abnormal posture was detected for 30 mins </t>
  </si>
  <si>
    <t>Focused on the classification of children's sitting postures</t>
  </si>
  <si>
    <t>Sensor placed inside children’s chair seat cushion.</t>
  </si>
  <si>
    <t>8x8 Pressure Mat Sensor</t>
  </si>
  <si>
    <t>Used CNN to classify different sitting for children</t>
  </si>
  <si>
    <t>Sensor placed on the seating cushion</t>
  </si>
  <si>
    <t>PC Application (Sensor Heat Map)</t>
  </si>
  <si>
    <t>Used ANN to clasify the different sitting postures. Developed a PC application that shows the distribution of pressure on th chair</t>
  </si>
  <si>
    <t>Low accuracy 
Limited number of test subjects
PC application only looked at the distribution of pressure data (heat map) within the GUI. Not feedback/recommendation was given</t>
  </si>
  <si>
    <t>Relying on RGB to be able to provide feedbacks</t>
  </si>
  <si>
    <t>Mobile app</t>
  </si>
  <si>
    <t>Low number of test subjects</t>
  </si>
  <si>
    <t>6 Flex Sensors</t>
  </si>
  <si>
    <t>AbuTerkia et al, 2022</t>
  </si>
  <si>
    <t>5 Flex sensors</t>
  </si>
  <si>
    <t>1-sit straight; 2-left recline; 3-right recline; 4-lounge;5-lean backward; 6-cross left leg; 7-cross right leg</t>
  </si>
  <si>
    <t>Used Flex sensor to determine siiting postures</t>
  </si>
  <si>
    <t>Mobile App (Pressure Distribution Map)</t>
  </si>
  <si>
    <t>Situp Forward Backward LL RL LFOR RFOL</t>
  </si>
  <si>
    <t>dynamic time warping based algorithm</t>
  </si>
  <si>
    <t>Mobile app doesn't provided an valuable feedback
Didn't use ML
Lower accuracy compared to others</t>
  </si>
  <si>
    <t xml:space="preserve">Textile Pressure Sensor Array </t>
  </si>
  <si>
    <t>Please on the seating cushion</t>
  </si>
  <si>
    <t>Chairs With A Feedback System</t>
  </si>
  <si>
    <t>Chairs Without A Feedback System</t>
  </si>
  <si>
    <t>La Mura et al, 2023</t>
  </si>
  <si>
    <t>4 FSR</t>
  </si>
  <si>
    <t xml:space="preserve">Used Iot to develop a system to detect posture assymentry.
Relied on the pronciple of having even weights across all sensors to determine incorrect postures 
</t>
  </si>
  <si>
    <t>The sensors are placed under a 1 cm thick foam layer of square shape with a 40 cm
side in top-left (Lt), bottom-left (Lb), top-right (Rt), and bottom-right (Rb) positions</t>
  </si>
  <si>
    <t>16 Pressure sensors
2 Ultrasonic sensors</t>
  </si>
  <si>
    <t xml:space="preserve">Pressure senors placed on the bottom seating
Ultrasonic sensor placed on the neck rest </t>
  </si>
  <si>
    <t>CNN &amp; LBCNet (Lower-Balanced Check Network)</t>
  </si>
  <si>
    <t>It would be have been recommended too have compare &amp; contrast other ML models
Low number of test subjects</t>
  </si>
  <si>
    <t>Mobile app 
(Included recommended Youtube videos which focused on correct sitting postures)
Shows analytic data concerning an individual's sitting patterns</t>
  </si>
  <si>
    <t>Develop a chair named as PosChair which incorperated the use of pressure sensors and ultrasonic senors to determine siting posture using LBCNet
Additionally an android app was developed to provided useful feedback and alerts to the end user. 
Used VGG19 pre-trained model to get the difference between 2 images (the user's correct posture &amp; the actual posture)</t>
  </si>
  <si>
    <t>Used Flex sesnsors array along with the ISOM-SPR to classify sitting posture with 95.67% accuracy
Data was then uploaded to the cloud</t>
  </si>
  <si>
    <t>Placed on the seat cushion</t>
  </si>
  <si>
    <t>Used feature extraction along with CNN to classifying sitting postures based on pressure on the hip interface</t>
  </si>
  <si>
    <t>Other ML Models compared</t>
  </si>
  <si>
    <t>Placed the camera in front of the subject</t>
  </si>
  <si>
    <t>6 FSR Sensors</t>
  </si>
  <si>
    <t>KNN</t>
  </si>
  <si>
    <t>64 Pressure Sensors Array (40x50) cm2 sheet</t>
  </si>
  <si>
    <t xml:space="preserve">GUI which shows pressure distribution map </t>
  </si>
  <si>
    <t>Publisher</t>
  </si>
  <si>
    <t>MDPI (Sensors)</t>
  </si>
  <si>
    <t>IEEE</t>
  </si>
  <si>
    <t>9x9 FSR Sheet was placed on the seat pan
10x9 FSR Sheet was placed on the back rest</t>
  </si>
  <si>
    <t>Self-Organizing Maps (SOM), Principal Component Analysis (PCA), Linear Discriminant Analysis (LDA), Locally Linear Embedding (LLE), Laplacian Eigenmaps (LE), Support Vector Machine (SVM), Random Forest (RF), K-Means and K-Nearest Neighbor (KNN)</t>
  </si>
  <si>
    <t>Developed model using the spiking neural networks for prediction</t>
  </si>
  <si>
    <t>web camera placed at the side view of the individual</t>
  </si>
  <si>
    <t>Used OpenPose to determine to extract keypoints and used CNn for the posture predictions</t>
  </si>
  <si>
    <t>No good user feedback/recommendation system 
System reliabilirty is highly dependent on the camera's lateral view of the subject and lighting conditions
No thorough testing seen</t>
  </si>
  <si>
    <t xml:space="preserve">4 FSR Sensors placed on the back rest
4 FSR Sensors placed 
</t>
  </si>
  <si>
    <t xml:space="preserve">Need further testing among subjects </t>
  </si>
  <si>
    <t xml:space="preserve">Used "Binary Classification" to determine sitting postures, which seems to be quite a weak algorithm
Theres no user testing involved in their paper
Severly underdeveloped. It wasn't encorperated into a smart chair
</t>
  </si>
  <si>
    <t>Developed a textile-based pressure sensor, along with DTW algorithm to classify sitting postures</t>
  </si>
  <si>
    <t>Left out posture classification and relied on concept of having even distribution of weights across all sensors
Can't detect trunk rotations</t>
  </si>
  <si>
    <t>N/A
1. leaning forward on the left, 2. leaning forward on the right, 3. leaning backward on the left, 4. leaning backward on the right, 5. crossing the left leg, 6. crossing the right leg</t>
  </si>
  <si>
    <t>10 typical sitting postures and add 5 different postures:
crossed-legged, left/right leg-on-the-chair, crossed-legged with
left or right leg up.</t>
  </si>
  <si>
    <t>Scientific Research Engineering</t>
  </si>
  <si>
    <t>IOP Conference Series: Materials Science and Engineering</t>
  </si>
  <si>
    <t>Elsevier</t>
  </si>
  <si>
    <t>MDPI (Electronics)</t>
  </si>
  <si>
    <t>MDPI (Applied Sciences)</t>
  </si>
  <si>
    <t>Hindawi</t>
  </si>
  <si>
    <t>ACM</t>
  </si>
  <si>
    <t>Springer</t>
  </si>
  <si>
    <t>Research Square</t>
  </si>
  <si>
    <t>MDPI (Materials)</t>
  </si>
  <si>
    <t>KnE</t>
  </si>
  <si>
    <t>Bourahmoune et al. 2022</t>
  </si>
  <si>
    <t>9 E-Textile Pressure Sensor</t>
  </si>
  <si>
    <t xml:space="preserve">Mobile App &amp; Haptic Feedback </t>
  </si>
  <si>
    <t>Upright, Slouching Forward, Extreme Slouching Forward, Leaning Back, Extreme Leaning Back, Left Shoulder Slouch, Right Shoulder Slouch, Left Side Slouch, Right Side Slouch, Left Lumbar Slouch, Right Lumbar Slouch, Rounded Shoulders, Forward Head Posture, Slight Correction Needed, and No User</t>
  </si>
  <si>
    <t>Placed on the seat's back rest</t>
  </si>
  <si>
    <t>decision trees-classification and regression trees (DT-CART), Random Forest (RF), k-nearest neighbors (k-NN), linear regression (LR), linear discriminant analysis (LDA), naive Bayes (NB), and neural network-multilayer perceptron (MLP)</t>
  </si>
  <si>
    <t>Develop Lifechair which is a Iot-based system that can classify 15 different sitting postures. 
The study also looked at incorperating user BMI data which saw an improving in the classification
Also looked at the development of  the first stretch recommendation system</t>
  </si>
  <si>
    <t xml:space="preserve">Lack of real-world implementation to further prove its practicality.
</t>
  </si>
  <si>
    <t>Pressure Array (IMM00014, I-MOTION)</t>
  </si>
  <si>
    <t>8 Force Sensing Resistors FSR 406</t>
  </si>
  <si>
    <t>Used Confusion Matrix</t>
  </si>
  <si>
    <t>Naïve Bayes
MLR
Decision Tree
Support Vector Machine
NN</t>
  </si>
  <si>
    <t>DT-SPR, KM-SPR, BP-SPR, and SOM-SPR</t>
  </si>
  <si>
    <t xml:space="preserve">DT,RF, Bayes, ANN, KNN, LG, SVM
</t>
  </si>
  <si>
    <t>Year</t>
  </si>
  <si>
    <t>Cho et al, 2019</t>
  </si>
  <si>
    <t>Sensor Type</t>
  </si>
  <si>
    <t>Load Cell</t>
  </si>
  <si>
    <t>Pressure Sensor</t>
  </si>
  <si>
    <t>Camera</t>
  </si>
  <si>
    <t>Flex Sensor</t>
  </si>
  <si>
    <t>Distance Sensor</t>
  </si>
  <si>
    <t>Distance Sensor &amp; Presssure Sensor</t>
  </si>
  <si>
    <t>Camera Sensor</t>
  </si>
  <si>
    <t>ML Model</t>
  </si>
  <si>
    <t>Accuracy</t>
  </si>
  <si>
    <t>CNN</t>
  </si>
  <si>
    <t>SVM</t>
  </si>
  <si>
    <t>SNN</t>
  </si>
  <si>
    <t>Participants</t>
  </si>
  <si>
    <t>[2019, 2023]</t>
  </si>
  <si>
    <t>[2007, 2010]</t>
  </si>
  <si>
    <t>[2011, 2014]</t>
  </si>
  <si>
    <t>[2015, 2018]</t>
  </si>
  <si>
    <t>Databases</t>
  </si>
  <si>
    <t>MDPI</t>
  </si>
  <si>
    <t xml:space="preserve">Google Scholar </t>
  </si>
  <si>
    <t>Researches</t>
  </si>
  <si>
    <t>Test Subjects</t>
  </si>
  <si>
    <t>(P1) Seated upright, (P2)
Leaning forward, (P3) Leaning back, (P4) Leaning left, (P5) Leaning right.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</si>
</sst>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9C0006"/>
      <name val="Calibri"/>
      <family val="2"/>
      <scheme val="minor"/>
    </font>
    <font>
      <b/>
      <sz val="11"/>
      <color theme="1"/>
      <name val="Calibri"/>
      <family val="2"/>
      <scheme val="minor"/>
    </font>
    <font>
      <b/>
      <sz val="15"/>
      <color theme="3"/>
      <name val="Calibri"/>
      <family val="2"/>
      <scheme val="minor"/>
    </font>
    <font>
      <b/>
      <sz val="10"/>
      <color theme="3"/>
      <name val="Calibri"/>
      <family val="2"/>
      <scheme val="minor"/>
    </font>
    <font>
      <sz val="11"/>
      <color rgb="FF9C5700"/>
      <name val="Calibri"/>
      <family val="2"/>
      <scheme val="minor"/>
    </font>
    <font>
      <sz val="11"/>
      <color rgb="FF006100"/>
      <name val="Calibri"/>
      <family val="2"/>
      <scheme val="minor"/>
    </font>
    <font>
      <sz val="11"/>
      <color theme="0"/>
      <name val="Calibri"/>
      <family val="2"/>
      <scheme val="minor"/>
    </font>
    <font>
      <sz val="11"/>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
      <patternFill patternType="solid">
        <fgColor theme="4"/>
      </patternFill>
    </fill>
    <fill>
      <patternFill patternType="solid">
        <fgColor theme="7"/>
      </patternFill>
    </fill>
    <fill>
      <patternFill patternType="solid">
        <fgColor rgb="FFFFFFCC"/>
      </patternFill>
    </fill>
    <fill>
      <patternFill patternType="solid">
        <fgColor theme="4" tint="0.59999389629810485"/>
        <bgColor indexed="65"/>
      </patternFill>
    </fill>
    <fill>
      <patternFill patternType="solid">
        <fgColor theme="6" tint="0.59999389629810485"/>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s>
  <borders count="3">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s>
  <cellStyleXfs count="16">
    <xf numFmtId="0" fontId="0" fillId="0" borderId="0"/>
    <xf numFmtId="0" fontId="1" fillId="2" borderId="0" applyNumberFormat="0" applyBorder="0" applyAlignment="0" applyProtection="0"/>
    <xf numFmtId="0" fontId="3" fillId="0" borderId="1" applyNumberFormat="0" applyFill="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8" fillId="7" borderId="2" applyNumberFormat="0" applyFont="0" applyAlignment="0" applyProtection="0"/>
    <xf numFmtId="0" fontId="9" fillId="0" borderId="0" applyNumberFormat="0" applyFill="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cellStyleXfs>
  <cellXfs count="36">
    <xf numFmtId="0" fontId="0" fillId="0" borderId="0" xfId="0"/>
    <xf numFmtId="10" fontId="0" fillId="0" borderId="0" xfId="0" applyNumberFormat="1"/>
    <xf numFmtId="0" fontId="0" fillId="0" borderId="0" xfId="0" applyAlignment="1">
      <alignment wrapText="1"/>
    </xf>
    <xf numFmtId="0" fontId="1" fillId="2" borderId="0" xfId="1"/>
    <xf numFmtId="9" fontId="0" fillId="0" borderId="0" xfId="0" applyNumberFormat="1"/>
    <xf numFmtId="0" fontId="2" fillId="0" borderId="0" xfId="0" applyFont="1"/>
    <xf numFmtId="0" fontId="4" fillId="0" borderId="1" xfId="2" applyFont="1"/>
    <xf numFmtId="0" fontId="1" fillId="2" borderId="0" xfId="1" applyAlignment="1">
      <alignment horizontal="center" vertical="center"/>
    </xf>
    <xf numFmtId="10" fontId="0" fillId="0" borderId="0" xfId="0" applyNumberFormat="1" applyAlignment="1">
      <alignment horizontal="right"/>
    </xf>
    <xf numFmtId="0" fontId="5" fillId="3" borderId="0" xfId="3"/>
    <xf numFmtId="0" fontId="6" fillId="4" borderId="0" xfId="4"/>
    <xf numFmtId="0" fontId="7" fillId="5" borderId="0" xfId="5"/>
    <xf numFmtId="0" fontId="7" fillId="6" borderId="0" xfId="6"/>
    <xf numFmtId="0" fontId="6" fillId="4" borderId="0" xfId="4" applyAlignment="1">
      <alignment wrapText="1"/>
    </xf>
    <xf numFmtId="0" fontId="5" fillId="7" borderId="2" xfId="7" applyFont="1"/>
    <xf numFmtId="0" fontId="6" fillId="4" borderId="0" xfId="4" applyAlignment="1">
      <alignment horizontal="center" vertical="center"/>
    </xf>
    <xf numFmtId="0" fontId="9" fillId="0" borderId="0" xfId="8"/>
    <xf numFmtId="0" fontId="9" fillId="0" borderId="0" xfId="8" applyAlignment="1">
      <alignment wrapText="1"/>
    </xf>
    <xf numFmtId="0" fontId="9" fillId="2" borderId="0" xfId="8" applyFill="1" applyAlignment="1">
      <alignment horizontal="center" vertical="center"/>
    </xf>
    <xf numFmtId="0" fontId="9" fillId="2" borderId="0" xfId="8" applyFill="1"/>
    <xf numFmtId="0" fontId="1" fillId="2" borderId="0" xfId="1" applyAlignment="1">
      <alignment horizontal="center"/>
    </xf>
    <xf numFmtId="0" fontId="1" fillId="2" borderId="0" xfId="1" applyAlignment="1">
      <alignment wrapText="1"/>
    </xf>
    <xf numFmtId="0" fontId="5" fillId="3" borderId="0" xfId="3" applyAlignment="1">
      <alignment wrapText="1"/>
    </xf>
    <xf numFmtId="0" fontId="4" fillId="0" borderId="0" xfId="2" applyFont="1" applyFill="1" applyBorder="1"/>
    <xf numFmtId="0" fontId="8" fillId="10" borderId="0" xfId="11"/>
    <xf numFmtId="0" fontId="8" fillId="8" borderId="0" xfId="9"/>
    <xf numFmtId="0" fontId="8" fillId="11" borderId="0" xfId="12"/>
    <xf numFmtId="0" fontId="8" fillId="11" borderId="0" xfId="12" applyAlignment="1">
      <alignment horizontal="left"/>
    </xf>
    <xf numFmtId="0" fontId="8" fillId="9" borderId="0" xfId="10"/>
    <xf numFmtId="0" fontId="2" fillId="0" borderId="0" xfId="0" applyFont="1" applyAlignment="1">
      <alignment horizontal="center"/>
    </xf>
    <xf numFmtId="0" fontId="8" fillId="12" borderId="0" xfId="13" applyBorder="1"/>
    <xf numFmtId="0" fontId="8" fillId="13" borderId="0" xfId="14"/>
    <xf numFmtId="0" fontId="8" fillId="14" borderId="0" xfId="15"/>
    <xf numFmtId="0" fontId="8" fillId="14" borderId="0" xfId="15" applyBorder="1"/>
    <xf numFmtId="9" fontId="5" fillId="3" borderId="0" xfId="3" applyNumberFormat="1"/>
    <xf numFmtId="0" fontId="5" fillId="3" borderId="0" xfId="3" applyAlignment="1">
      <alignment horizontal="center" vertical="center"/>
    </xf>
  </cellXfs>
  <cellStyles count="16">
    <cellStyle name="40% - Accent1" xfId="9" builtinId="31"/>
    <cellStyle name="40% - Accent3" xfId="10" builtinId="39"/>
    <cellStyle name="60% - Accent1" xfId="13" builtinId="32"/>
    <cellStyle name="60% - Accent2" xfId="14" builtinId="36"/>
    <cellStyle name="60% - Accent3" xfId="15" builtinId="40"/>
    <cellStyle name="60% - Accent4" xfId="11" builtinId="44"/>
    <cellStyle name="60% - Accent6" xfId="12" builtinId="52"/>
    <cellStyle name="Accent1" xfId="5" builtinId="29"/>
    <cellStyle name="Accent4" xfId="6" builtinId="41"/>
    <cellStyle name="Bad" xfId="1" builtinId="27"/>
    <cellStyle name="Good" xfId="4" builtinId="26"/>
    <cellStyle name="Heading 1" xfId="2" builtinId="16"/>
    <cellStyle name="Neutral" xfId="3" builtinId="28"/>
    <cellStyle name="Normal" xfId="0" builtinId="0"/>
    <cellStyle name="Note" xfId="7" builtinId="10"/>
    <cellStyle name="Warning Text" xfId="8"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'Sitting Posture System'!$G$1</c:f>
              <c:strCache>
                <c:ptCount val="1"/>
                <c:pt idx="0">
                  <c:v>Number of Postures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System'!$C$2:$C$34</c:f>
              <c:strCache>
                <c:ptCount val="33"/>
                <c:pt idx="0">
                  <c:v>Pereira and Plácido Da Silva, 2023</c:v>
                </c:pt>
                <c:pt idx="1">
                  <c:v>Ahmad et al., 2021</c:v>
                </c:pt>
                <c:pt idx="2">
                  <c:v>Huang et al., 2017</c:v>
                </c:pt>
                <c:pt idx="3">
                  <c:v>Martínez-Estrada et al., 2023</c:v>
                </c:pt>
                <c:pt idx="4">
                  <c:v>Matuska et al., 2020</c:v>
                </c:pt>
                <c:pt idx="5">
                  <c:v>Aminosharieh Najafi et al., 2022</c:v>
                </c:pt>
                <c:pt idx="6">
                  <c:v>Kundaliya et al., 2022</c:v>
                </c:pt>
                <c:pt idx="7">
                  <c:v>Ran et al., 2021</c:v>
                </c:pt>
                <c:pt idx="8">
                  <c:v>Roh et al., 2018</c:v>
                </c:pt>
                <c:pt idx="9">
                  <c:v>Kim et al, 2018</c:v>
                </c:pt>
                <c:pt idx="10">
                  <c:v>Feng et al., 2019</c:v>
                </c:pt>
                <c:pt idx="11">
                  <c:v>Hu et al., 2020</c:v>
                </c:pt>
                <c:pt idx="12">
                  <c:v>Jeong and Park, 2021</c:v>
                </c:pt>
                <c:pt idx="13">
                  <c:v>Martins et al. 2013</c:v>
                </c:pt>
                <c:pt idx="14">
                  <c:v>Mutlu et al., 2007</c:v>
                </c:pt>
                <c:pt idx="15">
                  <c:v>Ma et al., 2017</c:v>
                </c:pt>
                <c:pt idx="16">
                  <c:v>Zemp et al, 2016</c:v>
                </c:pt>
                <c:pt idx="17">
                  <c:v>Tsai et al, 2023</c:v>
                </c:pt>
                <c:pt idx="18">
                  <c:v>Kim et al, 2018</c:v>
                </c:pt>
                <c:pt idx="19">
                  <c:v>Luna-Perejón et al, 2021</c:v>
                </c:pt>
                <c:pt idx="20">
                  <c:v>Cai et al. 2021</c:v>
                </c:pt>
                <c:pt idx="21">
                  <c:v>Fan et al., 2022</c:v>
                </c:pt>
                <c:pt idx="22">
                  <c:v>Chen, 2019</c:v>
                </c:pt>
                <c:pt idx="23">
                  <c:v>Ma et al., 2020</c:v>
                </c:pt>
                <c:pt idx="24">
                  <c:v>Fard et al., 2013</c:v>
                </c:pt>
                <c:pt idx="25">
                  <c:v>Ren et al, 2013</c:v>
                </c:pt>
                <c:pt idx="26">
                  <c:v>Wang et al., 2021</c:v>
                </c:pt>
                <c:pt idx="27">
                  <c:v>R. et al, 2023</c:v>
                </c:pt>
                <c:pt idx="28">
                  <c:v>Fu and MacLeod, 2014</c:v>
                </c:pt>
                <c:pt idx="29">
                  <c:v>AbuTerkia et al, 2022</c:v>
                </c:pt>
                <c:pt idx="30">
                  <c:v>Xu et al, 2013</c:v>
                </c:pt>
                <c:pt idx="31">
                  <c:v>La Mura et al, 2023</c:v>
                </c:pt>
                <c:pt idx="32">
                  <c:v>Cho et al, 2019</c:v>
                </c:pt>
              </c:strCache>
            </c:strRef>
          </c:cat>
          <c:val>
            <c:numRef>
              <c:f>'Sitting Posture System'!$G$2:$G$34</c:f>
              <c:numCache>
                <c:formatCode>General</c:formatCode>
                <c:ptCount val="33"/>
                <c:pt idx="0">
                  <c:v>8</c:v>
                </c:pt>
                <c:pt idx="1">
                  <c:v>4</c:v>
                </c:pt>
                <c:pt idx="2">
                  <c:v>8</c:v>
                </c:pt>
                <c:pt idx="3">
                  <c:v>8</c:v>
                </c:pt>
                <c:pt idx="4">
                  <c:v>9</c:v>
                </c:pt>
                <c:pt idx="5">
                  <c:v>8</c:v>
                </c:pt>
                <c:pt idx="6">
                  <c:v>5</c:v>
                </c:pt>
                <c:pt idx="7">
                  <c:v>7</c:v>
                </c:pt>
                <c:pt idx="8">
                  <c:v>6</c:v>
                </c:pt>
                <c:pt idx="9">
                  <c:v>7</c:v>
                </c:pt>
                <c:pt idx="10">
                  <c:v>3</c:v>
                </c:pt>
                <c:pt idx="11">
                  <c:v>7</c:v>
                </c:pt>
                <c:pt idx="12">
                  <c:v>11</c:v>
                </c:pt>
                <c:pt idx="13">
                  <c:v>8</c:v>
                </c:pt>
                <c:pt idx="14">
                  <c:v>10</c:v>
                </c:pt>
                <c:pt idx="15">
                  <c:v>5</c:v>
                </c:pt>
                <c:pt idx="16">
                  <c:v>7</c:v>
                </c:pt>
                <c:pt idx="17">
                  <c:v>10</c:v>
                </c:pt>
                <c:pt idx="18">
                  <c:v>5</c:v>
                </c:pt>
                <c:pt idx="19">
                  <c:v>7</c:v>
                </c:pt>
                <c:pt idx="20">
                  <c:v>6</c:v>
                </c:pt>
                <c:pt idx="21">
                  <c:v>5</c:v>
                </c:pt>
                <c:pt idx="22">
                  <c:v>0</c:v>
                </c:pt>
                <c:pt idx="23">
                  <c:v>5</c:v>
                </c:pt>
                <c:pt idx="24">
                  <c:v>4</c:v>
                </c:pt>
                <c:pt idx="26">
                  <c:v>15</c:v>
                </c:pt>
                <c:pt idx="27">
                  <c:v>6</c:v>
                </c:pt>
                <c:pt idx="28">
                  <c:v>7</c:v>
                </c:pt>
                <c:pt idx="29">
                  <c:v>7</c:v>
                </c:pt>
                <c:pt idx="30">
                  <c:v>7</c:v>
                </c:pt>
                <c:pt idx="31">
                  <c:v>6</c:v>
                </c:pt>
                <c:pt idx="32">
                  <c:v>15</c:v>
                </c:pt>
              </c:numCache>
            </c:numRef>
          </c:val>
          <c:extLst>
            <c:ext xmlns:c16="http://schemas.microsoft.com/office/drawing/2014/chart" uri="{C3380CC4-5D6E-409C-BE32-E72D297353CC}">
              <c16:uniqueId val="{00000000-83CE-4E9E-A247-D7B51E624BD0}"/>
            </c:ext>
          </c:extLst>
        </c:ser>
        <c:dLbls>
          <c:dLblPos val="inEnd"/>
          <c:showLegendKey val="0"/>
          <c:showVal val="1"/>
          <c:showCatName val="0"/>
          <c:showSerName val="0"/>
          <c:showPercent val="0"/>
          <c:showBubbleSize val="0"/>
        </c:dLbls>
        <c:gapWidth val="65"/>
        <c:axId val="964372416"/>
        <c:axId val="964555584"/>
      </c:barChart>
      <c:catAx>
        <c:axId val="964372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555584"/>
        <c:crosses val="autoZero"/>
        <c:auto val="1"/>
        <c:lblAlgn val="ctr"/>
        <c:lblOffset val="100"/>
        <c:noMultiLvlLbl val="0"/>
      </c:catAx>
      <c:valAx>
        <c:axId val="9645555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37241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Pt>
            <c:idx val="0"/>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D10-4451-AA7C-0CB90EDC3970}"/>
              </c:ext>
            </c:extLst>
          </c:dPt>
          <c:dPt>
            <c:idx val="1"/>
            <c:invertIfNegative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D10-4451-AA7C-0CB90EDC397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System'!$G$49:$G$50</c:f>
              <c:strCache>
                <c:ptCount val="2"/>
                <c:pt idx="0">
                  <c:v>Chairs Without A Feedback System</c:v>
                </c:pt>
                <c:pt idx="1">
                  <c:v>Chairs With A Feedback System</c:v>
                </c:pt>
              </c:strCache>
            </c:strRef>
          </c:cat>
          <c:val>
            <c:numRef>
              <c:f>'Sitting Posture System'!$H$49:$H$50</c:f>
              <c:numCache>
                <c:formatCode>General</c:formatCode>
                <c:ptCount val="2"/>
                <c:pt idx="0">
                  <c:v>22</c:v>
                </c:pt>
                <c:pt idx="1">
                  <c:v>11</c:v>
                </c:pt>
              </c:numCache>
            </c:numRef>
          </c:val>
          <c:extLst>
            <c:ext xmlns:c16="http://schemas.microsoft.com/office/drawing/2014/chart" uri="{C3380CC4-5D6E-409C-BE32-E72D297353CC}">
              <c16:uniqueId val="{00000000-2A43-417F-9610-FB55522FD97D}"/>
            </c:ext>
          </c:extLst>
        </c:ser>
        <c:dLbls>
          <c:showLegendKey val="0"/>
          <c:showVal val="0"/>
          <c:showCatName val="0"/>
          <c:showSerName val="0"/>
          <c:showPercent val="0"/>
          <c:showBubbleSize val="0"/>
        </c:dLbls>
        <c:gapWidth val="100"/>
        <c:axId val="125105072"/>
        <c:axId val="125353168"/>
      </c:barChart>
      <c:catAx>
        <c:axId val="12510507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353168"/>
        <c:crosses val="autoZero"/>
        <c:auto val="1"/>
        <c:lblAlgn val="ctr"/>
        <c:lblOffset val="100"/>
        <c:noMultiLvlLbl val="0"/>
      </c:catAx>
      <c:valAx>
        <c:axId val="1253531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5105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Sensor Type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a:outerShdw blurRad="254000" sx="102000" sy="102000" algn="ctr" rotWithShape="0">
                <a:prstClr val="black">
                  <a:alpha val="20000"/>
                </a:prstClr>
              </a:outerShdw>
            </a:effectLst>
          </c:spPr>
          <c:invertIfNegative val="0"/>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'Sitting Posture System'!$A$46:$A$50</c:f>
              <c:strCache>
                <c:ptCount val="5"/>
                <c:pt idx="0">
                  <c:v>Pressure Sensor</c:v>
                </c:pt>
                <c:pt idx="1">
                  <c:v>Load Cell</c:v>
                </c:pt>
                <c:pt idx="2">
                  <c:v>Distance Sensor</c:v>
                </c:pt>
                <c:pt idx="3">
                  <c:v>Flex Sensor</c:v>
                </c:pt>
                <c:pt idx="4">
                  <c:v>Camera Sensor</c:v>
                </c:pt>
              </c:strCache>
            </c:strRef>
          </c:cat>
          <c:val>
            <c:numRef>
              <c:f>'Sitting Posture System'!$B$46:$B$50</c:f>
              <c:numCache>
                <c:formatCode>General</c:formatCode>
                <c:ptCount val="5"/>
                <c:pt idx="0">
                  <c:v>26</c:v>
                </c:pt>
                <c:pt idx="1">
                  <c:v>3</c:v>
                </c:pt>
                <c:pt idx="2">
                  <c:v>2</c:v>
                </c:pt>
                <c:pt idx="3">
                  <c:v>2</c:v>
                </c:pt>
                <c:pt idx="4">
                  <c:v>3</c:v>
                </c:pt>
              </c:numCache>
            </c:numRef>
          </c:val>
          <c:extLst>
            <c:ext xmlns:c16="http://schemas.microsoft.com/office/drawing/2014/chart" uri="{C3380CC4-5D6E-409C-BE32-E72D297353CC}">
              <c16:uniqueId val="{00000000-EA35-41F7-B605-199A6C4515C9}"/>
            </c:ext>
          </c:extLst>
        </c:ser>
        <c:dLbls>
          <c:dLblPos val="outEnd"/>
          <c:showLegendKey val="0"/>
          <c:showVal val="1"/>
          <c:showCatName val="0"/>
          <c:showSerName val="0"/>
          <c:showPercent val="0"/>
          <c:showBubbleSize val="0"/>
        </c:dLbls>
        <c:gapWidth val="150"/>
        <c:axId val="850954448"/>
        <c:axId val="1956656639"/>
      </c:barChart>
      <c:catAx>
        <c:axId val="85095444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6656639"/>
        <c:crosses val="autoZero"/>
        <c:auto val="1"/>
        <c:lblAlgn val="ctr"/>
        <c:lblOffset val="100"/>
        <c:noMultiLvlLbl val="0"/>
      </c:catAx>
      <c:valAx>
        <c:axId val="19566566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Number of Publihed Research Pappers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50954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ubbleChart>
        <c:varyColors val="0"/>
        <c:ser>
          <c:idx val="0"/>
          <c:order val="0"/>
          <c:spPr>
            <a:solidFill>
              <a:schemeClr val="accent1">
                <a:alpha val="75000"/>
              </a:schemeClr>
            </a:solidFill>
            <a:ln>
              <a:noFill/>
            </a:ln>
            <a:effectLst/>
          </c:spPr>
          <c:invertIfNegative val="0"/>
          <c:dLbls>
            <c:dLbl>
              <c:idx val="0"/>
              <c:layout>
                <c:manualLayout>
                  <c:x val="-0.11474165816493775"/>
                  <c:y val="3.6693616249782318E-2"/>
                </c:manualLayout>
              </c:layout>
              <c:tx>
                <c:rich>
                  <a:bodyPr/>
                  <a:lstStyle/>
                  <a:p>
                    <a:fld id="{C7BEF8E7-0592-43DA-9C28-60AE006C21E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AF8B-4725-A40B-AA4E5E075150}"/>
                </c:ext>
              </c:extLst>
            </c:dLbl>
            <c:dLbl>
              <c:idx val="1"/>
              <c:layout>
                <c:manualLayout>
                  <c:x val="2.1321744232473017E-2"/>
                  <c:y val="2.2933510156114001E-2"/>
                </c:manualLayout>
              </c:layout>
              <c:tx>
                <c:rich>
                  <a:bodyPr/>
                  <a:lstStyle/>
                  <a:p>
                    <a:fld id="{DE14BDFD-B55A-4F77-AB75-78185077929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AF8B-4725-A40B-AA4E5E075150}"/>
                </c:ext>
              </c:extLst>
            </c:dLbl>
            <c:dLbl>
              <c:idx val="2"/>
              <c:layout>
                <c:manualLayout>
                  <c:x val="-0.17082368872204817"/>
                  <c:y val="8.2560636562010362E-2"/>
                </c:manualLayout>
              </c:layout>
              <c:tx>
                <c:rich>
                  <a:bodyPr/>
                  <a:lstStyle/>
                  <a:p>
                    <a:fld id="{D5CA44FE-C4BA-43B9-977D-6E0F33B6ABF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AF8B-4725-A40B-AA4E5E075150}"/>
                </c:ext>
              </c:extLst>
            </c:dLbl>
            <c:dLbl>
              <c:idx val="3"/>
              <c:layout>
                <c:manualLayout>
                  <c:x val="-0.12602927927483487"/>
                  <c:y val="8.256063656201032E-2"/>
                </c:manualLayout>
              </c:layout>
              <c:tx>
                <c:rich>
                  <a:bodyPr/>
                  <a:lstStyle/>
                  <a:p>
                    <a:fld id="{BD04C8D9-C66C-49B3-8806-EEF24EE4C95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AF8B-4725-A40B-AA4E5E075150}"/>
                </c:ext>
              </c:extLst>
            </c:dLbl>
            <c:dLbl>
              <c:idx val="4"/>
              <c:layout>
                <c:manualLayout>
                  <c:x val="8.858242467336587E-2"/>
                  <c:y val="-4.5867020312228002E-2"/>
                </c:manualLayout>
              </c:layout>
              <c:tx>
                <c:rich>
                  <a:bodyPr/>
                  <a:lstStyle/>
                  <a:p>
                    <a:fld id="{A10ACB26-C4A7-4CAE-9A96-997FE43BC8B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F8B-4725-A40B-AA4E5E075150}"/>
                </c:ext>
              </c:extLst>
            </c:dLbl>
            <c:dLbl>
              <c:idx val="5"/>
              <c:layout>
                <c:manualLayout>
                  <c:x val="-1.363346245437069E-3"/>
                  <c:y val="-3.2106914218559643E-2"/>
                </c:manualLayout>
              </c:layout>
              <c:tx>
                <c:rich>
                  <a:bodyPr/>
                  <a:lstStyle/>
                  <a:p>
                    <a:fld id="{0D4AC473-AF03-4776-A126-AD54FAEF714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AF8B-4725-A40B-AA4E5E075150}"/>
                </c:ext>
              </c:extLst>
            </c:dLbl>
            <c:dLbl>
              <c:idx val="6"/>
              <c:layout>
                <c:manualLayout>
                  <c:x val="-0.11944693484989712"/>
                  <c:y val="-0.1009074446869016"/>
                </c:manualLayout>
              </c:layout>
              <c:tx>
                <c:rich>
                  <a:bodyPr/>
                  <a:lstStyle/>
                  <a:p>
                    <a:fld id="{31597374-56E7-480F-BD37-82C02EDF9867}"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AF8B-4725-A40B-AA4E5E075150}"/>
                </c:ext>
              </c:extLst>
            </c:dLbl>
            <c:dLbl>
              <c:idx val="7"/>
              <c:layout>
                <c:manualLayout>
                  <c:x val="-0.12127949321582869"/>
                  <c:y val="-5.5040424374673561E-2"/>
                </c:manualLayout>
              </c:layout>
              <c:tx>
                <c:rich>
                  <a:bodyPr/>
                  <a:lstStyle/>
                  <a:p>
                    <a:fld id="{8840AB37-0419-4F28-9F9C-5D4EE04AAF4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AF8B-4725-A40B-AA4E5E075150}"/>
                </c:ext>
              </c:extLst>
            </c:dLbl>
            <c:dLbl>
              <c:idx val="8"/>
              <c:layout>
                <c:manualLayout>
                  <c:x val="1.124727763785463E-2"/>
                  <c:y val="4.5867020312228002E-2"/>
                </c:manualLayout>
              </c:layout>
              <c:tx>
                <c:rich>
                  <a:bodyPr/>
                  <a:lstStyle/>
                  <a:p>
                    <a:fld id="{566B06C8-531E-4E89-9FB5-D52CD009C0A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AF8B-4725-A40B-AA4E5E075150}"/>
                </c:ext>
              </c:extLst>
            </c:dLbl>
            <c:dLbl>
              <c:idx val="9"/>
              <c:layout>
                <c:manualLayout>
                  <c:x val="-0.17754745455713503"/>
                  <c:y val="-7.7973934530787603E-2"/>
                </c:manualLayout>
              </c:layout>
              <c:tx>
                <c:rich>
                  <a:bodyPr/>
                  <a:lstStyle/>
                  <a:p>
                    <a:fld id="{206931EF-34CC-4A07-BD81-07B3F63BDF40}"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AF8B-4725-A40B-AA4E5E075150}"/>
                </c:ext>
              </c:extLst>
            </c:dLbl>
            <c:dLbl>
              <c:idx val="10"/>
              <c:layout>
                <c:manualLayout>
                  <c:x val="-0.13440585105333433"/>
                  <c:y val="7.1517082858928327E-2"/>
                </c:manualLayout>
              </c:layout>
              <c:tx>
                <c:rich>
                  <a:bodyPr/>
                  <a:lstStyle/>
                  <a:p>
                    <a:fld id="{DB3A827F-D221-409A-8403-294E00AC2069}"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F8B-4725-A40B-AA4E5E0751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'Sitting Posture System'!$B$72:$B$82</c:f>
              <c:numCache>
                <c:formatCode>General</c:formatCode>
                <c:ptCount val="11"/>
                <c:pt idx="0">
                  <c:v>7.75</c:v>
                </c:pt>
                <c:pt idx="1">
                  <c:v>9.5</c:v>
                </c:pt>
                <c:pt idx="2">
                  <c:v>5.666666666666667</c:v>
                </c:pt>
                <c:pt idx="3">
                  <c:v>7.4</c:v>
                </c:pt>
                <c:pt idx="4">
                  <c:v>8.3333333333333339</c:v>
                </c:pt>
                <c:pt idx="5">
                  <c:v>8</c:v>
                </c:pt>
                <c:pt idx="6">
                  <c:v>6</c:v>
                </c:pt>
                <c:pt idx="7">
                  <c:v>15</c:v>
                </c:pt>
                <c:pt idx="8">
                  <c:v>8</c:v>
                </c:pt>
                <c:pt idx="9">
                  <c:v>10</c:v>
                </c:pt>
                <c:pt idx="10">
                  <c:v>4</c:v>
                </c:pt>
              </c:numCache>
            </c:numRef>
          </c:xVal>
          <c:yVal>
            <c:numRef>
              <c:f>'Sitting Posture System'!$C$72:$C$82</c:f>
              <c:numCache>
                <c:formatCode>0.00%</c:formatCode>
                <c:ptCount val="11"/>
                <c:pt idx="0">
                  <c:v>0.94724000000000008</c:v>
                </c:pt>
                <c:pt idx="1">
                  <c:v>0.95250000000000001</c:v>
                </c:pt>
                <c:pt idx="2">
                  <c:v>0.94235000000000002</c:v>
                </c:pt>
                <c:pt idx="3">
                  <c:v>0.89128333333333332</c:v>
                </c:pt>
                <c:pt idx="4">
                  <c:v>0.96329999999999993</c:v>
                </c:pt>
                <c:pt idx="5">
                  <c:v>0.98520000000000008</c:v>
                </c:pt>
                <c:pt idx="6">
                  <c:v>0.95669999999999999</c:v>
                </c:pt>
                <c:pt idx="7">
                  <c:v>0.88519999999999999</c:v>
                </c:pt>
                <c:pt idx="8">
                  <c:v>0.91679999999999995</c:v>
                </c:pt>
                <c:pt idx="9" formatCode="0%">
                  <c:v>0.78</c:v>
                </c:pt>
                <c:pt idx="10">
                  <c:v>0.99029999999999996</c:v>
                </c:pt>
              </c:numCache>
            </c:numRef>
          </c:yVal>
          <c:bubbleSize>
            <c:numRef>
              <c:f>'Sitting Posture System'!$D$72:$D$82</c:f>
              <c:numCache>
                <c:formatCode>General</c:formatCode>
                <c:ptCount val="11"/>
                <c:pt idx="0">
                  <c:v>8.6666666666666661</c:v>
                </c:pt>
                <c:pt idx="1">
                  <c:v>23</c:v>
                </c:pt>
                <c:pt idx="2">
                  <c:v>12</c:v>
                </c:pt>
                <c:pt idx="3">
                  <c:v>38.25</c:v>
                </c:pt>
                <c:pt idx="4">
                  <c:v>24.333333333333332</c:v>
                </c:pt>
                <c:pt idx="5">
                  <c:v>14.5</c:v>
                </c:pt>
                <c:pt idx="6">
                  <c:v>40</c:v>
                </c:pt>
                <c:pt idx="7">
                  <c:v>19</c:v>
                </c:pt>
                <c:pt idx="8">
                  <c:v>40</c:v>
                </c:pt>
                <c:pt idx="9">
                  <c:v>20</c:v>
                </c:pt>
                <c:pt idx="10">
                  <c:v>32</c:v>
                </c:pt>
              </c:numCache>
            </c:numRef>
          </c:bubbleSize>
          <c:bubble3D val="0"/>
          <c:extLst>
            <c:ext xmlns:c15="http://schemas.microsoft.com/office/drawing/2012/chart" uri="{02D57815-91ED-43cb-92C2-25804820EDAC}">
              <c15:datalabelsRange>
                <c15:f>'Sitting Posture System'!$A$72:$A$82</c15:f>
                <c15:dlblRangeCache>
                  <c:ptCount val="11"/>
                  <c:pt idx="0">
                    <c:v>CNN</c:v>
                  </c:pt>
                  <c:pt idx="1">
                    <c:v>KNN</c:v>
                  </c:pt>
                  <c:pt idx="2">
                    <c:v>Decision Tree</c:v>
                  </c:pt>
                  <c:pt idx="3">
                    <c:v>ANN</c:v>
                  </c:pt>
                  <c:pt idx="4">
                    <c:v>Random Forest</c:v>
                  </c:pt>
                  <c:pt idx="5">
                    <c:v>SVM</c:v>
                  </c:pt>
                  <c:pt idx="6">
                    <c:v>SOM (ISOM-SPR)</c:v>
                  </c:pt>
                  <c:pt idx="7">
                    <c:v>SNN</c:v>
                  </c:pt>
                  <c:pt idx="8">
                    <c:v>EMN</c:v>
                  </c:pt>
                  <c:pt idx="9">
                    <c:v>SimpleLogistic</c:v>
                  </c:pt>
                  <c:pt idx="10">
                    <c:v>LightGBM </c:v>
                  </c:pt>
                </c15:dlblRangeCache>
              </c15:datalabelsRange>
            </c:ext>
            <c:ext xmlns:c16="http://schemas.microsoft.com/office/drawing/2014/chart" uri="{C3380CC4-5D6E-409C-BE32-E72D297353CC}">
              <c16:uniqueId val="{00000000-AF8B-4725-A40B-AA4E5E075150}"/>
            </c:ext>
          </c:extLst>
        </c:ser>
        <c:dLbls>
          <c:showLegendKey val="0"/>
          <c:showVal val="0"/>
          <c:showCatName val="0"/>
          <c:showSerName val="0"/>
          <c:showPercent val="0"/>
          <c:showBubbleSize val="0"/>
        </c:dLbls>
        <c:bubbleScale val="30"/>
        <c:showNegBubbles val="0"/>
        <c:axId val="1764869535"/>
        <c:axId val="1094205999"/>
      </c:bubbleChart>
      <c:valAx>
        <c:axId val="1764869535"/>
        <c:scaling>
          <c:orientation val="minMax"/>
          <c:min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Postures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205999"/>
        <c:crosses val="autoZero"/>
        <c:crossBetween val="midCat"/>
      </c:valAx>
      <c:valAx>
        <c:axId val="1094205999"/>
        <c:scaling>
          <c:orientation val="minMax"/>
          <c:max val="1.02"/>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695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Summay</a:t>
            </a:r>
            <a:r>
              <a:rPr lang="en-GB" baseline="0"/>
              <a:t> of Published Research Papers by the Senors being utilised from 2017 to 2023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'Sitting Posture System'!$A$102</c:f>
              <c:strCache>
                <c:ptCount val="1"/>
                <c:pt idx="0">
                  <c:v>Pressure Sensor</c:v>
                </c:pt>
              </c:strCache>
            </c:strRef>
          </c:tx>
          <c:spPr>
            <a:solidFill>
              <a:schemeClr val="accent1"/>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System'!$B$102:$E$102</c:f>
              <c:numCache>
                <c:formatCode>General</c:formatCode>
                <c:ptCount val="4"/>
                <c:pt idx="0">
                  <c:v>1</c:v>
                </c:pt>
                <c:pt idx="1">
                  <c:v>4</c:v>
                </c:pt>
                <c:pt idx="2">
                  <c:v>5</c:v>
                </c:pt>
                <c:pt idx="3">
                  <c:v>16</c:v>
                </c:pt>
              </c:numCache>
            </c:numRef>
          </c:val>
          <c:extLst>
            <c:ext xmlns:c16="http://schemas.microsoft.com/office/drawing/2014/chart" uri="{C3380CC4-5D6E-409C-BE32-E72D297353CC}">
              <c16:uniqueId val="{00000000-7B43-4357-8B4B-8441E2CFEAFE}"/>
            </c:ext>
          </c:extLst>
        </c:ser>
        <c:ser>
          <c:idx val="1"/>
          <c:order val="1"/>
          <c:tx>
            <c:strRef>
              <c:f>'Sitting Posture System'!$A$103</c:f>
              <c:strCache>
                <c:ptCount val="1"/>
                <c:pt idx="0">
                  <c:v>Load Cell</c:v>
                </c:pt>
              </c:strCache>
            </c:strRef>
          </c:tx>
          <c:spPr>
            <a:solidFill>
              <a:schemeClr val="accent2"/>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System'!$B$103:$E$103</c:f>
              <c:numCache>
                <c:formatCode>General</c:formatCode>
                <c:ptCount val="4"/>
                <c:pt idx="0">
                  <c:v>0</c:v>
                </c:pt>
                <c:pt idx="1">
                  <c:v>0</c:v>
                </c:pt>
                <c:pt idx="2">
                  <c:v>1</c:v>
                </c:pt>
                <c:pt idx="3">
                  <c:v>2</c:v>
                </c:pt>
              </c:numCache>
            </c:numRef>
          </c:val>
          <c:extLst>
            <c:ext xmlns:c16="http://schemas.microsoft.com/office/drawing/2014/chart" uri="{C3380CC4-5D6E-409C-BE32-E72D297353CC}">
              <c16:uniqueId val="{00000001-7B43-4357-8B4B-8441E2CFEAFE}"/>
            </c:ext>
          </c:extLst>
        </c:ser>
        <c:ser>
          <c:idx val="2"/>
          <c:order val="2"/>
          <c:tx>
            <c:strRef>
              <c:f>'Sitting Posture System'!$A$104</c:f>
              <c:strCache>
                <c:ptCount val="1"/>
                <c:pt idx="0">
                  <c:v>Camera</c:v>
                </c:pt>
              </c:strCache>
            </c:strRef>
          </c:tx>
          <c:spPr>
            <a:solidFill>
              <a:schemeClr val="accent3"/>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System'!$B$104:$E$104</c:f>
              <c:numCache>
                <c:formatCode>General</c:formatCode>
                <c:ptCount val="4"/>
                <c:pt idx="0">
                  <c:v>0</c:v>
                </c:pt>
                <c:pt idx="1">
                  <c:v>0</c:v>
                </c:pt>
                <c:pt idx="2">
                  <c:v>0</c:v>
                </c:pt>
                <c:pt idx="3">
                  <c:v>3</c:v>
                </c:pt>
              </c:numCache>
            </c:numRef>
          </c:val>
          <c:extLst>
            <c:ext xmlns:c16="http://schemas.microsoft.com/office/drawing/2014/chart" uri="{C3380CC4-5D6E-409C-BE32-E72D297353CC}">
              <c16:uniqueId val="{00000002-7B43-4357-8B4B-8441E2CFEAFE}"/>
            </c:ext>
          </c:extLst>
        </c:ser>
        <c:ser>
          <c:idx val="3"/>
          <c:order val="3"/>
          <c:tx>
            <c:strRef>
              <c:f>'Sitting Posture System'!$A$105</c:f>
              <c:strCache>
                <c:ptCount val="1"/>
                <c:pt idx="0">
                  <c:v>Flex Sensor</c:v>
                </c:pt>
              </c:strCache>
            </c:strRef>
          </c:tx>
          <c:spPr>
            <a:solidFill>
              <a:schemeClr val="accent4"/>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System'!$B$105:$E$105</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3-7B43-4357-8B4B-8441E2CFEAFE}"/>
            </c:ext>
          </c:extLst>
        </c:ser>
        <c:ser>
          <c:idx val="4"/>
          <c:order val="4"/>
          <c:tx>
            <c:strRef>
              <c:f>'Sitting Posture System'!$A$106</c:f>
              <c:strCache>
                <c:ptCount val="1"/>
                <c:pt idx="0">
                  <c:v>Distance Sensor</c:v>
                </c:pt>
              </c:strCache>
            </c:strRef>
          </c:tx>
          <c:spPr>
            <a:solidFill>
              <a:schemeClr val="accent6"/>
            </a:solidFill>
            <a:ln>
              <a:noFill/>
            </a:ln>
            <a:effectLst/>
          </c:spPr>
          <c:invertIfNegative val="0"/>
          <c:cat>
            <c:strRef>
              <c:f>'Sitting Posture System'!$B$101:$E$101</c:f>
              <c:strCache>
                <c:ptCount val="4"/>
                <c:pt idx="0">
                  <c:v>[2007, 2010]</c:v>
                </c:pt>
                <c:pt idx="1">
                  <c:v>[2011, 2014]</c:v>
                </c:pt>
                <c:pt idx="2">
                  <c:v>[2015, 2018]</c:v>
                </c:pt>
                <c:pt idx="3">
                  <c:v>[2019, 2023]</c:v>
                </c:pt>
              </c:strCache>
            </c:strRef>
          </c:cat>
          <c:val>
            <c:numRef>
              <c:f>'Sitting Posture System'!$B$106:$E$106</c:f>
              <c:numCache>
                <c:formatCode>General</c:formatCode>
                <c:ptCount val="4"/>
                <c:pt idx="0">
                  <c:v>0</c:v>
                </c:pt>
                <c:pt idx="1">
                  <c:v>0</c:v>
                </c:pt>
                <c:pt idx="2">
                  <c:v>0</c:v>
                </c:pt>
                <c:pt idx="3">
                  <c:v>2</c:v>
                </c:pt>
              </c:numCache>
            </c:numRef>
          </c:val>
          <c:extLst>
            <c:ext xmlns:c16="http://schemas.microsoft.com/office/drawing/2014/chart" uri="{C3380CC4-5D6E-409C-BE32-E72D297353CC}">
              <c16:uniqueId val="{00000004-7B43-4357-8B4B-8441E2CFEAFE}"/>
            </c:ext>
          </c:extLst>
        </c:ser>
        <c:dLbls>
          <c:showLegendKey val="0"/>
          <c:showVal val="0"/>
          <c:showCatName val="0"/>
          <c:showSerName val="0"/>
          <c:showPercent val="0"/>
          <c:showBubbleSize val="0"/>
        </c:dLbls>
        <c:gapWidth val="77"/>
        <c:overlap val="100"/>
        <c:axId val="696241728"/>
        <c:axId val="762071583"/>
      </c:barChart>
      <c:catAx>
        <c:axId val="69624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071583"/>
        <c:crosses val="autoZero"/>
        <c:auto val="1"/>
        <c:lblAlgn val="ctr"/>
        <c:lblOffset val="100"/>
        <c:noMultiLvlLbl val="0"/>
      </c:catAx>
      <c:valAx>
        <c:axId val="762071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Numbers of Papers Published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241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Accumulaative</a:t>
            </a:r>
            <a:r>
              <a:rPr lang="en-GB" baseline="0"/>
              <a:t> number of published studies from 2013 and 2023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'Literature review Papers'!$C$6</c:f>
              <c:strCache>
                <c:ptCount val="1"/>
                <c:pt idx="0">
                  <c:v>Researches</c:v>
                </c:pt>
              </c:strCache>
            </c:strRef>
          </c:tx>
          <c:spPr>
            <a:ln w="28575" cap="rnd">
              <a:solidFill>
                <a:schemeClr val="accent1"/>
              </a:solidFill>
              <a:round/>
            </a:ln>
            <a:effectLst/>
          </c:spPr>
          <c:marker>
            <c:symbol val="none"/>
          </c:marker>
          <c:cat>
            <c:numRef>
              <c:f>'Literature review Papers'!$B$7:$B$17</c:f>
              <c:numCache>
                <c:formatCode>General</c:formatCode>
                <c:ptCount val="11"/>
                <c:pt idx="0">
                  <c:v>2013</c:v>
                </c:pt>
                <c:pt idx="1">
                  <c:v>2014</c:v>
                </c:pt>
                <c:pt idx="2">
                  <c:v>2015</c:v>
                </c:pt>
                <c:pt idx="3">
                  <c:v>2016</c:v>
                </c:pt>
                <c:pt idx="4">
                  <c:v>2017</c:v>
                </c:pt>
                <c:pt idx="5">
                  <c:v>2018</c:v>
                </c:pt>
                <c:pt idx="6">
                  <c:v>2019</c:v>
                </c:pt>
                <c:pt idx="7">
                  <c:v>2020</c:v>
                </c:pt>
                <c:pt idx="8">
                  <c:v>2021</c:v>
                </c:pt>
                <c:pt idx="9">
                  <c:v>2022</c:v>
                </c:pt>
                <c:pt idx="10">
                  <c:v>2023</c:v>
                </c:pt>
              </c:numCache>
            </c:numRef>
          </c:cat>
          <c:val>
            <c:numRef>
              <c:f>'Literature review Papers'!$C$7:$C$17</c:f>
              <c:numCache>
                <c:formatCode>General</c:formatCode>
                <c:ptCount val="11"/>
                <c:pt idx="0">
                  <c:v>237</c:v>
                </c:pt>
                <c:pt idx="1">
                  <c:v>275</c:v>
                </c:pt>
                <c:pt idx="2">
                  <c:v>272</c:v>
                </c:pt>
                <c:pt idx="3">
                  <c:v>310</c:v>
                </c:pt>
                <c:pt idx="4">
                  <c:v>325</c:v>
                </c:pt>
                <c:pt idx="5">
                  <c:v>414</c:v>
                </c:pt>
                <c:pt idx="6">
                  <c:v>451</c:v>
                </c:pt>
                <c:pt idx="7">
                  <c:v>524</c:v>
                </c:pt>
                <c:pt idx="8">
                  <c:v>615</c:v>
                </c:pt>
                <c:pt idx="9">
                  <c:v>714</c:v>
                </c:pt>
                <c:pt idx="10">
                  <c:v>758</c:v>
                </c:pt>
              </c:numCache>
            </c:numRef>
          </c:val>
          <c:smooth val="0"/>
          <c:extLst>
            <c:ext xmlns:c16="http://schemas.microsoft.com/office/drawing/2014/chart" uri="{C3380CC4-5D6E-409C-BE32-E72D297353CC}">
              <c16:uniqueId val="{00000000-98BE-4E14-85CB-0C086ABB63D6}"/>
            </c:ext>
          </c:extLst>
        </c:ser>
        <c:dLbls>
          <c:showLegendKey val="0"/>
          <c:showVal val="0"/>
          <c:showCatName val="0"/>
          <c:showSerName val="0"/>
          <c:showPercent val="0"/>
          <c:showBubbleSize val="0"/>
        </c:dLbls>
        <c:smooth val="0"/>
        <c:axId val="198380863"/>
        <c:axId val="1143064927"/>
      </c:lineChart>
      <c:catAx>
        <c:axId val="1983808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Publication</a:t>
                </a:r>
                <a:r>
                  <a:rPr lang="en-GB" baseline="0"/>
                  <a:t> Year</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3064927"/>
        <c:crosses val="autoZero"/>
        <c:auto val="1"/>
        <c:lblAlgn val="ctr"/>
        <c:lblOffset val="100"/>
        <c:noMultiLvlLbl val="0"/>
      </c:catAx>
      <c:valAx>
        <c:axId val="1143064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Published</a:t>
                </a:r>
                <a:r>
                  <a:rPr lang="en-GB" baseline="0"/>
                  <a:t> Studies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808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Publication Year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Publication Year</a:t>
          </a:r>
        </a:p>
      </cx:txPr>
    </cx:title>
    <cx:plotArea>
      <cx:plotAreaRegion>
        <cx:series layoutId="clusteredColumn" uniqueId="{E0598879-4B19-4DA5-8C89-6AB697A9D926}">
          <cx:tx>
            <cx:txData>
              <cx:f>_xlchart.v1.0</cx:f>
              <cx:v>Year</cx:v>
            </cx:txData>
          </cx:tx>
          <cx:dataId val="0"/>
          <cx:layoutPr>
            <cx:binning intervalClosed="r"/>
          </cx:layoutPr>
        </cx:series>
      </cx:plotAreaRegion>
      <cx:axis id="0">
        <cx:catScaling gapWidth="0.419999987"/>
        <cx:title/>
        <cx:tickLabels/>
      </cx:axis>
      <cx:axis id="1">
        <cx:valScaling/>
        <cx:title>
          <cx:tx>
            <cx:txData>
              <cx:v>Number of Published Papers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Published Papers</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141654</xdr:colOff>
      <xdr:row>36</xdr:row>
      <xdr:rowOff>45651</xdr:rowOff>
    </xdr:from>
    <xdr:to>
      <xdr:col>14</xdr:col>
      <xdr:colOff>152994</xdr:colOff>
      <xdr:row>54</xdr:row>
      <xdr:rowOff>56991</xdr:rowOff>
    </xdr:to>
    <xdr:graphicFrame macro="">
      <xdr:nvGraphicFramePr>
        <xdr:cNvPr id="4" name="Chart 3">
          <a:extLst>
            <a:ext uri="{FF2B5EF4-FFF2-40B4-BE49-F238E27FC236}">
              <a16:creationId xmlns:a16="http://schemas.microsoft.com/office/drawing/2014/main" id="{564EDCC6-E5B1-5708-0BA5-18B818F04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849759</xdr:colOff>
      <xdr:row>36</xdr:row>
      <xdr:rowOff>180226</xdr:rowOff>
    </xdr:from>
    <xdr:to>
      <xdr:col>5</xdr:col>
      <xdr:colOff>477321</xdr:colOff>
      <xdr:row>52</xdr:row>
      <xdr:rowOff>33820</xdr:rowOff>
    </xdr:to>
    <xdr:graphicFrame macro="">
      <xdr:nvGraphicFramePr>
        <xdr:cNvPr id="2" name="Chart 1">
          <a:extLst>
            <a:ext uri="{FF2B5EF4-FFF2-40B4-BE49-F238E27FC236}">
              <a16:creationId xmlns:a16="http://schemas.microsoft.com/office/drawing/2014/main" id="{4D97EC6F-BDF6-10A4-A716-8C4E85350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2857954</xdr:colOff>
      <xdr:row>52</xdr:row>
      <xdr:rowOff>97518</xdr:rowOff>
    </xdr:from>
    <xdr:to>
      <xdr:col>11</xdr:col>
      <xdr:colOff>383720</xdr:colOff>
      <xdr:row>66</xdr:row>
      <xdr:rowOff>173718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429E224-5665-46FD-42C7-C191EF2BAC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1335204" y="10498818"/>
              <a:ext cx="7707991"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1112156</xdr:colOff>
      <xdr:row>68</xdr:row>
      <xdr:rowOff>145597</xdr:rowOff>
    </xdr:from>
    <xdr:to>
      <xdr:col>10</xdr:col>
      <xdr:colOff>455838</xdr:colOff>
      <xdr:row>85</xdr:row>
      <xdr:rowOff>107497</xdr:rowOff>
    </xdr:to>
    <xdr:graphicFrame macro="">
      <xdr:nvGraphicFramePr>
        <xdr:cNvPr id="6" name="Chart 5">
          <a:extLst>
            <a:ext uri="{FF2B5EF4-FFF2-40B4-BE49-F238E27FC236}">
              <a16:creationId xmlns:a16="http://schemas.microsoft.com/office/drawing/2014/main" id="{5763D5A7-05AB-4925-CB57-00E39E978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1471305</xdr:colOff>
      <xdr:row>82</xdr:row>
      <xdr:rowOff>155053</xdr:rowOff>
    </xdr:from>
    <xdr:to>
      <xdr:col>3</xdr:col>
      <xdr:colOff>1386795</xdr:colOff>
      <xdr:row>97</xdr:row>
      <xdr:rowOff>79740</xdr:rowOff>
    </xdr:to>
    <xdr:graphicFrame macro="">
      <xdr:nvGraphicFramePr>
        <xdr:cNvPr id="5" name="Chart 4">
          <a:extLst>
            <a:ext uri="{FF2B5EF4-FFF2-40B4-BE49-F238E27FC236}">
              <a16:creationId xmlns:a16="http://schemas.microsoft.com/office/drawing/2014/main" id="{547AE827-9929-D486-2FF2-084607F8C9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2514265</xdr:colOff>
      <xdr:row>78</xdr:row>
      <xdr:rowOff>187551</xdr:rowOff>
    </xdr:from>
    <xdr:to>
      <xdr:col>9</xdr:col>
      <xdr:colOff>1052487</xdr:colOff>
      <xdr:row>100</xdr:row>
      <xdr:rowOff>0</xdr:rowOff>
    </xdr:to>
    <xdr:graphicFrame macro="">
      <xdr:nvGraphicFramePr>
        <xdr:cNvPr id="9" name="Chart 8">
          <a:extLst>
            <a:ext uri="{FF2B5EF4-FFF2-40B4-BE49-F238E27FC236}">
              <a16:creationId xmlns:a16="http://schemas.microsoft.com/office/drawing/2014/main" id="{487705D8-EC89-D01D-FA1F-64E8A2EAF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38099</xdr:colOff>
      <xdr:row>6</xdr:row>
      <xdr:rowOff>180974</xdr:rowOff>
    </xdr:from>
    <xdr:to>
      <xdr:col>12</xdr:col>
      <xdr:colOff>561974</xdr:colOff>
      <xdr:row>23</xdr:row>
      <xdr:rowOff>133349</xdr:rowOff>
    </xdr:to>
    <xdr:graphicFrame macro="">
      <xdr:nvGraphicFramePr>
        <xdr:cNvPr id="2" name="Chart 1">
          <a:extLst>
            <a:ext uri="{FF2B5EF4-FFF2-40B4-BE49-F238E27FC236}">
              <a16:creationId xmlns:a16="http://schemas.microsoft.com/office/drawing/2014/main" id="{7AB7E65B-DEC4-D4FD-F990-3CC4104A7A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AB66E-634F-4264-B1B7-3EC9A3CB3421}">
  <dimension ref="A1:Q106"/>
  <sheetViews>
    <sheetView tabSelected="1" topLeftCell="D19" zoomScale="69" zoomScaleNormal="69" workbookViewId="0">
      <selection activeCell="H35" sqref="H35"/>
    </sheetView>
  </sheetViews>
  <sheetFormatPr defaultRowHeight="15" x14ac:dyDescent="0.25"/>
  <cols>
    <col min="1" max="1" width="19.42578125" customWidth="1"/>
    <col min="2" max="2" width="31.7109375" customWidth="1"/>
    <col min="3" max="4" width="38" customWidth="1"/>
    <col min="5" max="5" width="44.140625" customWidth="1"/>
    <col min="6" max="6" width="18.42578125" customWidth="1"/>
    <col min="7" max="7" width="16.28515625" customWidth="1"/>
    <col min="8" max="8" width="19" customWidth="1"/>
    <col min="9" max="9" width="25.28515625" customWidth="1"/>
    <col min="10" max="10" width="18.7109375" customWidth="1"/>
    <col min="11" max="11" width="10.85546875" customWidth="1"/>
    <col min="12" max="12" width="23" customWidth="1"/>
    <col min="13" max="13" width="18.85546875" customWidth="1"/>
    <col min="14" max="14" width="22.140625" customWidth="1"/>
  </cols>
  <sheetData>
    <row r="1" spans="1:17" ht="15.75" thickBot="1" x14ac:dyDescent="0.3">
      <c r="A1" s="6" t="s">
        <v>227</v>
      </c>
      <c r="B1" s="6" t="s">
        <v>268</v>
      </c>
      <c r="C1" s="6" t="s">
        <v>0</v>
      </c>
      <c r="D1" s="6" t="s">
        <v>270</v>
      </c>
      <c r="E1" s="6" t="s">
        <v>1</v>
      </c>
      <c r="F1" s="6" t="s">
        <v>36</v>
      </c>
      <c r="G1" s="6" t="s">
        <v>3</v>
      </c>
      <c r="H1" s="6" t="s">
        <v>37</v>
      </c>
      <c r="I1" s="6" t="s">
        <v>2</v>
      </c>
      <c r="J1" s="6" t="s">
        <v>6</v>
      </c>
      <c r="K1" s="6" t="s">
        <v>4</v>
      </c>
      <c r="L1" s="6" t="s">
        <v>5</v>
      </c>
      <c r="M1" s="6" t="s">
        <v>49</v>
      </c>
      <c r="N1" s="6" t="s">
        <v>58</v>
      </c>
      <c r="O1" s="6" t="s">
        <v>66</v>
      </c>
      <c r="P1" s="6" t="s">
        <v>221</v>
      </c>
      <c r="Q1" s="23" t="s">
        <v>264</v>
      </c>
    </row>
    <row r="2" spans="1:17" ht="13.5" customHeight="1" thickTop="1" x14ac:dyDescent="0.25">
      <c r="A2" s="10" t="s">
        <v>228</v>
      </c>
      <c r="B2" s="24">
        <v>2023</v>
      </c>
      <c r="C2" s="10" t="s">
        <v>7</v>
      </c>
      <c r="D2" t="s">
        <v>271</v>
      </c>
      <c r="E2" s="2" t="s">
        <v>102</v>
      </c>
      <c r="F2" s="2" t="s">
        <v>104</v>
      </c>
      <c r="G2">
        <v>8</v>
      </c>
      <c r="H2" t="s">
        <v>99</v>
      </c>
      <c r="I2" s="24" t="s">
        <v>8</v>
      </c>
      <c r="J2" s="1">
        <v>0.98499999999999999</v>
      </c>
      <c r="K2">
        <v>10</v>
      </c>
      <c r="L2" s="2" t="s">
        <v>101</v>
      </c>
      <c r="M2" s="7" t="s">
        <v>117</v>
      </c>
      <c r="N2" t="s">
        <v>75</v>
      </c>
      <c r="O2" t="s">
        <v>108</v>
      </c>
    </row>
    <row r="3" spans="1:17" ht="15" customHeight="1" x14ac:dyDescent="0.25">
      <c r="A3" s="10" t="s">
        <v>228</v>
      </c>
      <c r="B3" s="24">
        <v>2021</v>
      </c>
      <c r="C3" s="11" t="s">
        <v>9</v>
      </c>
      <c r="D3" t="s">
        <v>272</v>
      </c>
      <c r="E3" s="9" t="s">
        <v>106</v>
      </c>
      <c r="F3" t="s">
        <v>107</v>
      </c>
      <c r="G3">
        <v>4</v>
      </c>
      <c r="H3" t="s">
        <v>100</v>
      </c>
      <c r="I3" t="s">
        <v>10</v>
      </c>
      <c r="J3" s="1">
        <v>0.99029999999999996</v>
      </c>
      <c r="K3">
        <v>32</v>
      </c>
      <c r="L3" s="2" t="s">
        <v>124</v>
      </c>
      <c r="M3" t="s">
        <v>133</v>
      </c>
      <c r="N3" t="s">
        <v>61</v>
      </c>
      <c r="O3" t="s">
        <v>109</v>
      </c>
      <c r="P3" t="s">
        <v>109</v>
      </c>
      <c r="Q3" s="3" t="s">
        <v>75</v>
      </c>
    </row>
    <row r="4" spans="1:17" x14ac:dyDescent="0.25">
      <c r="A4" t="s">
        <v>253</v>
      </c>
      <c r="B4" s="32">
        <v>2017</v>
      </c>
      <c r="C4" s="11" t="s">
        <v>11</v>
      </c>
      <c r="D4" t="s">
        <v>272</v>
      </c>
      <c r="E4" s="9" t="s">
        <v>103</v>
      </c>
      <c r="F4" t="s">
        <v>105</v>
      </c>
      <c r="G4">
        <v>8</v>
      </c>
      <c r="H4" t="s">
        <v>110</v>
      </c>
      <c r="I4" s="28" t="s">
        <v>12</v>
      </c>
      <c r="J4" s="1">
        <v>0.92200000000000004</v>
      </c>
      <c r="K4" s="7" t="s">
        <v>117</v>
      </c>
      <c r="L4" t="s">
        <v>112</v>
      </c>
      <c r="M4" s="7" t="s">
        <v>117</v>
      </c>
      <c r="N4" t="s">
        <v>75</v>
      </c>
      <c r="O4" t="s">
        <v>113</v>
      </c>
      <c r="P4" s="7" t="s">
        <v>117</v>
      </c>
      <c r="Q4" s="10" t="s">
        <v>61</v>
      </c>
    </row>
    <row r="5" spans="1:17" ht="15.75" customHeight="1" x14ac:dyDescent="0.25">
      <c r="A5" s="10" t="s">
        <v>252</v>
      </c>
      <c r="B5" s="24">
        <v>2023</v>
      </c>
      <c r="C5" s="10" t="s">
        <v>13</v>
      </c>
      <c r="D5" t="s">
        <v>272</v>
      </c>
      <c r="E5" s="9" t="s">
        <v>115</v>
      </c>
      <c r="F5" s="2" t="s">
        <v>116</v>
      </c>
      <c r="G5">
        <v>8</v>
      </c>
      <c r="H5" t="s">
        <v>114</v>
      </c>
      <c r="I5" s="7" t="s">
        <v>117</v>
      </c>
      <c r="J5" s="7" t="s">
        <v>117</v>
      </c>
      <c r="K5">
        <v>5</v>
      </c>
      <c r="L5" s="2" t="s">
        <v>118</v>
      </c>
      <c r="M5" s="7" t="s">
        <v>117</v>
      </c>
      <c r="N5" t="s">
        <v>61</v>
      </c>
      <c r="O5" t="s">
        <v>119</v>
      </c>
    </row>
    <row r="6" spans="1:17" ht="15.75" customHeight="1" x14ac:dyDescent="0.25">
      <c r="A6" t="s">
        <v>248</v>
      </c>
      <c r="B6" s="24">
        <v>2020</v>
      </c>
      <c r="C6" s="11" t="s">
        <v>14</v>
      </c>
      <c r="D6" t="s">
        <v>272</v>
      </c>
      <c r="E6" s="10" t="s">
        <v>121</v>
      </c>
      <c r="F6" t="s">
        <v>122</v>
      </c>
      <c r="G6">
        <v>9</v>
      </c>
      <c r="H6" s="7" t="s">
        <v>117</v>
      </c>
      <c r="I6" s="7" t="s">
        <v>117</v>
      </c>
      <c r="J6" s="7" t="s">
        <v>117</v>
      </c>
      <c r="K6">
        <v>12</v>
      </c>
      <c r="L6" s="2" t="s">
        <v>130</v>
      </c>
      <c r="M6" s="10" t="s">
        <v>134</v>
      </c>
      <c r="N6" t="s">
        <v>61</v>
      </c>
      <c r="O6" s="2" t="s">
        <v>120</v>
      </c>
    </row>
    <row r="7" spans="1:17" ht="15.75" customHeight="1" x14ac:dyDescent="0.25">
      <c r="A7" s="10" t="s">
        <v>228</v>
      </c>
      <c r="B7" s="24">
        <v>2022</v>
      </c>
      <c r="C7" s="10" t="s">
        <v>15</v>
      </c>
      <c r="D7" t="s">
        <v>272</v>
      </c>
      <c r="E7" s="10" t="s">
        <v>16</v>
      </c>
      <c r="F7" s="2" t="s">
        <v>123</v>
      </c>
      <c r="G7">
        <v>8</v>
      </c>
      <c r="H7" t="s">
        <v>128</v>
      </c>
      <c r="I7" t="s">
        <v>126</v>
      </c>
      <c r="J7" s="1">
        <v>0.91679999999999995</v>
      </c>
      <c r="K7">
        <v>40</v>
      </c>
      <c r="L7" s="2" t="s">
        <v>125</v>
      </c>
      <c r="M7" t="s">
        <v>132</v>
      </c>
      <c r="N7" t="s">
        <v>61</v>
      </c>
      <c r="O7" s="2" t="s">
        <v>127</v>
      </c>
    </row>
    <row r="8" spans="1:17" ht="16.5" customHeight="1" x14ac:dyDescent="0.25">
      <c r="A8" t="s">
        <v>251</v>
      </c>
      <c r="B8" s="24">
        <v>2022</v>
      </c>
      <c r="C8" s="12" t="s">
        <v>17</v>
      </c>
      <c r="D8" t="s">
        <v>272</v>
      </c>
      <c r="E8" t="s">
        <v>18</v>
      </c>
      <c r="F8" s="7" t="s">
        <v>117</v>
      </c>
      <c r="G8">
        <v>5</v>
      </c>
      <c r="H8" t="s">
        <v>129</v>
      </c>
      <c r="I8" s="7" t="s">
        <v>117</v>
      </c>
      <c r="J8" s="7" t="s">
        <v>117</v>
      </c>
      <c r="K8" s="7" t="s">
        <v>117</v>
      </c>
      <c r="L8" s="2" t="s">
        <v>138</v>
      </c>
      <c r="M8" s="10" t="s">
        <v>137</v>
      </c>
      <c r="N8" t="s">
        <v>61</v>
      </c>
      <c r="O8" t="s">
        <v>131</v>
      </c>
    </row>
    <row r="9" spans="1:17" ht="15" customHeight="1" x14ac:dyDescent="0.25">
      <c r="A9" t="s">
        <v>245</v>
      </c>
      <c r="B9" s="24">
        <v>2021</v>
      </c>
      <c r="C9" s="11" t="s">
        <v>19</v>
      </c>
      <c r="D9" t="s">
        <v>272</v>
      </c>
      <c r="E9" s="9" t="s">
        <v>262</v>
      </c>
      <c r="F9" s="2" t="s">
        <v>142</v>
      </c>
      <c r="G9">
        <v>7</v>
      </c>
      <c r="H9" s="2" t="s">
        <v>135</v>
      </c>
      <c r="I9" s="28" t="s">
        <v>139</v>
      </c>
      <c r="J9" s="1">
        <v>0.97070000000000001</v>
      </c>
      <c r="K9">
        <v>100</v>
      </c>
      <c r="L9" s="2" t="s">
        <v>140</v>
      </c>
      <c r="M9" s="10" t="s">
        <v>136</v>
      </c>
      <c r="N9" t="s">
        <v>61</v>
      </c>
      <c r="O9" s="2" t="s">
        <v>141</v>
      </c>
      <c r="P9" s="2" t="s">
        <v>267</v>
      </c>
      <c r="Q9" s="3" t="s">
        <v>75</v>
      </c>
    </row>
    <row r="10" spans="1:17" ht="15" customHeight="1" x14ac:dyDescent="0.25">
      <c r="A10" s="10" t="s">
        <v>228</v>
      </c>
      <c r="B10" s="32">
        <v>2018</v>
      </c>
      <c r="C10" s="10" t="s">
        <v>20</v>
      </c>
      <c r="D10" t="s">
        <v>271</v>
      </c>
      <c r="E10" t="s">
        <v>21</v>
      </c>
      <c r="F10" s="2" t="s">
        <v>144</v>
      </c>
      <c r="G10">
        <v>6</v>
      </c>
      <c r="H10" t="s">
        <v>143</v>
      </c>
      <c r="I10" s="12" t="s">
        <v>22</v>
      </c>
      <c r="J10" s="1">
        <v>0.97940000000000005</v>
      </c>
      <c r="K10">
        <v>9</v>
      </c>
      <c r="L10" s="2" t="s">
        <v>145</v>
      </c>
      <c r="M10" s="7" t="s">
        <v>117</v>
      </c>
      <c r="N10" t="s">
        <v>75</v>
      </c>
      <c r="O10" s="2" t="s">
        <v>146</v>
      </c>
    </row>
    <row r="11" spans="1:17" ht="14.25" customHeight="1" x14ac:dyDescent="0.25">
      <c r="A11" t="s">
        <v>245</v>
      </c>
      <c r="B11" s="32">
        <v>2018</v>
      </c>
      <c r="C11" s="10" t="s">
        <v>23</v>
      </c>
      <c r="D11" t="s">
        <v>272</v>
      </c>
      <c r="E11" s="21" t="s">
        <v>149</v>
      </c>
      <c r="F11" s="2" t="s">
        <v>150</v>
      </c>
      <c r="G11">
        <v>7</v>
      </c>
      <c r="H11" t="s">
        <v>147</v>
      </c>
      <c r="I11" s="7" t="s">
        <v>117</v>
      </c>
      <c r="J11" s="7" t="s">
        <v>117</v>
      </c>
      <c r="K11" s="7" t="s">
        <v>117</v>
      </c>
      <c r="L11" s="2" t="s">
        <v>152</v>
      </c>
      <c r="M11" t="s">
        <v>148</v>
      </c>
      <c r="N11" t="s">
        <v>61</v>
      </c>
      <c r="O11" s="2" t="s">
        <v>151</v>
      </c>
      <c r="P11" s="7" t="s">
        <v>117</v>
      </c>
      <c r="Q11" s="3" t="s">
        <v>75</v>
      </c>
    </row>
    <row r="12" spans="1:17" ht="14.25" customHeight="1" x14ac:dyDescent="0.25">
      <c r="A12" s="10" t="s">
        <v>229</v>
      </c>
      <c r="B12" s="24">
        <v>2019</v>
      </c>
      <c r="C12" t="s">
        <v>24</v>
      </c>
      <c r="D12" t="s">
        <v>273</v>
      </c>
      <c r="E12" t="s">
        <v>153</v>
      </c>
      <c r="F12" t="s">
        <v>154</v>
      </c>
      <c r="G12">
        <v>3</v>
      </c>
      <c r="H12" t="s">
        <v>156</v>
      </c>
      <c r="I12" s="26" t="s">
        <v>158</v>
      </c>
      <c r="J12" s="1">
        <v>0.99270000000000003</v>
      </c>
      <c r="K12">
        <v>14</v>
      </c>
      <c r="L12" s="2" t="s">
        <v>157</v>
      </c>
      <c r="M12" s="7" t="s">
        <v>117</v>
      </c>
      <c r="N12" t="s">
        <v>75</v>
      </c>
      <c r="O12" s="2" t="s">
        <v>155</v>
      </c>
    </row>
    <row r="13" spans="1:17" ht="16.5" customHeight="1" x14ac:dyDescent="0.25">
      <c r="A13" s="10" t="s">
        <v>229</v>
      </c>
      <c r="B13" s="24">
        <v>2020</v>
      </c>
      <c r="C13" s="10" t="s">
        <v>25</v>
      </c>
      <c r="D13" t="s">
        <v>274</v>
      </c>
      <c r="E13" s="10" t="s">
        <v>195</v>
      </c>
      <c r="F13" s="2" t="s">
        <v>159</v>
      </c>
      <c r="G13">
        <v>7</v>
      </c>
      <c r="H13" s="2" t="s">
        <v>111</v>
      </c>
      <c r="I13" s="28" t="s">
        <v>26</v>
      </c>
      <c r="J13" s="1">
        <v>0.97430000000000005</v>
      </c>
      <c r="K13">
        <v>11</v>
      </c>
      <c r="L13" s="2" t="s">
        <v>160</v>
      </c>
      <c r="M13" s="7" t="s">
        <v>117</v>
      </c>
      <c r="N13" t="s">
        <v>75</v>
      </c>
      <c r="O13" s="2" t="s">
        <v>161</v>
      </c>
    </row>
    <row r="14" spans="1:17" s="9" customFormat="1" ht="16.5" customHeight="1" x14ac:dyDescent="0.25">
      <c r="A14" s="9" t="s">
        <v>229</v>
      </c>
      <c r="B14" s="9">
        <v>2021</v>
      </c>
      <c r="C14" s="9" t="s">
        <v>27</v>
      </c>
      <c r="D14" s="9" t="s">
        <v>276</v>
      </c>
      <c r="E14" s="22" t="s">
        <v>28</v>
      </c>
      <c r="F14" s="22" t="s">
        <v>162</v>
      </c>
      <c r="G14" s="9">
        <v>11</v>
      </c>
      <c r="H14" s="22" t="s">
        <v>163</v>
      </c>
      <c r="I14" s="9" t="s">
        <v>8</v>
      </c>
      <c r="J14" s="34">
        <v>0.92</v>
      </c>
      <c r="K14" s="9">
        <v>36</v>
      </c>
      <c r="L14" s="22" t="s">
        <v>165</v>
      </c>
      <c r="M14" s="35" t="s">
        <v>117</v>
      </c>
      <c r="N14" s="9" t="s">
        <v>75</v>
      </c>
      <c r="O14" s="22" t="s">
        <v>164</v>
      </c>
    </row>
    <row r="15" spans="1:17" ht="17.25" customHeight="1" x14ac:dyDescent="0.25">
      <c r="A15" t="s">
        <v>250</v>
      </c>
      <c r="B15" s="31">
        <v>2013</v>
      </c>
      <c r="C15" s="14" t="s">
        <v>29</v>
      </c>
      <c r="D15" t="s">
        <v>272</v>
      </c>
      <c r="E15" s="10" t="s">
        <v>30</v>
      </c>
      <c r="F15" s="2" t="s">
        <v>166</v>
      </c>
      <c r="G15">
        <v>8</v>
      </c>
      <c r="H15" s="2" t="s">
        <v>293</v>
      </c>
      <c r="I15" s="28" t="s">
        <v>12</v>
      </c>
      <c r="J15" s="1">
        <v>0.7</v>
      </c>
      <c r="K15">
        <v>30</v>
      </c>
      <c r="L15" s="2" t="s">
        <v>167</v>
      </c>
      <c r="M15" s="10" t="s">
        <v>54</v>
      </c>
      <c r="N15" t="s">
        <v>61</v>
      </c>
      <c r="O15" s="2" t="s">
        <v>168</v>
      </c>
    </row>
    <row r="16" spans="1:17" ht="15.75" customHeight="1" x14ac:dyDescent="0.25">
      <c r="A16" t="s">
        <v>249</v>
      </c>
      <c r="B16" s="30">
        <v>2007</v>
      </c>
      <c r="C16" s="10" t="s">
        <v>31</v>
      </c>
      <c r="D16" t="s">
        <v>272</v>
      </c>
      <c r="E16" s="10" t="s">
        <v>169</v>
      </c>
      <c r="F16" s="2" t="s">
        <v>171</v>
      </c>
      <c r="G16">
        <v>10</v>
      </c>
      <c r="H16" t="s">
        <v>170</v>
      </c>
      <c r="I16" t="s">
        <v>32</v>
      </c>
      <c r="J16" s="4">
        <v>0.78</v>
      </c>
      <c r="K16">
        <v>20</v>
      </c>
      <c r="L16" s="2" t="s">
        <v>172</v>
      </c>
      <c r="M16" s="7" t="s">
        <v>117</v>
      </c>
      <c r="N16" t="s">
        <v>75</v>
      </c>
      <c r="O16" s="2" t="s">
        <v>173</v>
      </c>
    </row>
    <row r="17" spans="1:17" ht="18" customHeight="1" x14ac:dyDescent="0.25">
      <c r="A17" s="10" t="s">
        <v>228</v>
      </c>
      <c r="B17" s="33">
        <v>2016</v>
      </c>
      <c r="C17" s="10" t="s">
        <v>33</v>
      </c>
      <c r="D17" t="s">
        <v>272</v>
      </c>
      <c r="E17" s="10" t="s">
        <v>35</v>
      </c>
      <c r="F17" s="2" t="s">
        <v>174</v>
      </c>
      <c r="G17">
        <v>5</v>
      </c>
      <c r="H17" s="2" t="s">
        <v>38</v>
      </c>
      <c r="I17" s="25" t="s">
        <v>34</v>
      </c>
      <c r="J17" s="1">
        <v>0.99470000000000003</v>
      </c>
      <c r="K17">
        <v>12</v>
      </c>
      <c r="L17" s="2" t="s">
        <v>194</v>
      </c>
      <c r="M17" s="7" t="s">
        <v>117</v>
      </c>
      <c r="N17" t="s">
        <v>75</v>
      </c>
      <c r="O17" s="2" t="s">
        <v>175</v>
      </c>
    </row>
    <row r="18" spans="1:17" ht="14.25" customHeight="1" x14ac:dyDescent="0.25">
      <c r="A18" t="s">
        <v>248</v>
      </c>
      <c r="B18" s="33">
        <v>2016</v>
      </c>
      <c r="C18" s="9" t="s">
        <v>41</v>
      </c>
      <c r="D18" t="s">
        <v>272</v>
      </c>
      <c r="E18" s="10" t="s">
        <v>39</v>
      </c>
      <c r="F18" s="2" t="s">
        <v>177</v>
      </c>
      <c r="G18">
        <v>7</v>
      </c>
      <c r="H18" s="2" t="s">
        <v>176</v>
      </c>
      <c r="I18" s="26" t="s">
        <v>40</v>
      </c>
      <c r="J18" s="8">
        <v>0.90900000000000003</v>
      </c>
      <c r="K18">
        <v>41</v>
      </c>
      <c r="L18" s="2" t="s">
        <v>178</v>
      </c>
      <c r="M18" s="7" t="s">
        <v>117</v>
      </c>
      <c r="N18" t="s">
        <v>75</v>
      </c>
      <c r="O18" s="2" t="s">
        <v>179</v>
      </c>
    </row>
    <row r="19" spans="1:17" ht="13.5" customHeight="1" x14ac:dyDescent="0.25">
      <c r="A19" s="10" t="s">
        <v>228</v>
      </c>
      <c r="B19" s="24">
        <v>2023</v>
      </c>
      <c r="C19" s="10" t="s">
        <v>42</v>
      </c>
      <c r="D19" t="s">
        <v>272</v>
      </c>
      <c r="E19" s="10" t="s">
        <v>43</v>
      </c>
      <c r="F19" s="2" t="s">
        <v>180</v>
      </c>
      <c r="G19">
        <v>10</v>
      </c>
      <c r="H19" t="s">
        <v>45</v>
      </c>
      <c r="I19" s="12" t="s">
        <v>44</v>
      </c>
      <c r="J19" s="1">
        <v>0.99099999999999999</v>
      </c>
      <c r="K19">
        <v>20</v>
      </c>
      <c r="L19" s="2" t="s">
        <v>182</v>
      </c>
      <c r="M19" s="10" t="s">
        <v>181</v>
      </c>
      <c r="N19" t="s">
        <v>61</v>
      </c>
      <c r="O19" s="2" t="s">
        <v>183</v>
      </c>
    </row>
    <row r="20" spans="1:17" ht="15.75" customHeight="1" x14ac:dyDescent="0.25">
      <c r="A20" s="10" t="s">
        <v>247</v>
      </c>
      <c r="B20" s="32">
        <v>2018</v>
      </c>
      <c r="C20" t="s">
        <v>23</v>
      </c>
      <c r="D20" t="s">
        <v>272</v>
      </c>
      <c r="E20" s="9" t="s">
        <v>186</v>
      </c>
      <c r="F20" s="2" t="s">
        <v>185</v>
      </c>
      <c r="G20">
        <v>5</v>
      </c>
      <c r="H20" t="s">
        <v>47</v>
      </c>
      <c r="I20" s="9" t="s">
        <v>46</v>
      </c>
      <c r="J20" s="1">
        <v>0.95299999999999996</v>
      </c>
      <c r="K20">
        <v>10</v>
      </c>
      <c r="L20" s="2" t="s">
        <v>184</v>
      </c>
      <c r="M20" s="7" t="s">
        <v>117</v>
      </c>
      <c r="N20" t="s">
        <v>75</v>
      </c>
      <c r="O20" s="2" t="s">
        <v>187</v>
      </c>
      <c r="P20" s="2" t="s">
        <v>265</v>
      </c>
      <c r="Q20" s="10" t="s">
        <v>61</v>
      </c>
    </row>
    <row r="21" spans="1:17" ht="15" customHeight="1" x14ac:dyDescent="0.25">
      <c r="A21" s="10" t="s">
        <v>246</v>
      </c>
      <c r="B21" s="24">
        <v>2021</v>
      </c>
      <c r="C21" s="10" t="s">
        <v>48</v>
      </c>
      <c r="D21" t="s">
        <v>272</v>
      </c>
      <c r="E21" s="13" t="s">
        <v>85</v>
      </c>
      <c r="F21" s="2" t="s">
        <v>188</v>
      </c>
      <c r="G21">
        <v>7</v>
      </c>
      <c r="H21" s="2" t="s">
        <v>50</v>
      </c>
      <c r="I21" s="28" t="s">
        <v>12</v>
      </c>
      <c r="J21" s="1">
        <v>0.81</v>
      </c>
      <c r="K21">
        <v>12</v>
      </c>
      <c r="L21" s="2" t="s">
        <v>191</v>
      </c>
      <c r="M21" t="s">
        <v>189</v>
      </c>
      <c r="N21" t="s">
        <v>61</v>
      </c>
      <c r="O21" s="2" t="s">
        <v>190</v>
      </c>
    </row>
    <row r="22" spans="1:17" ht="17.25" customHeight="1" x14ac:dyDescent="0.25">
      <c r="A22" s="10" t="s">
        <v>228</v>
      </c>
      <c r="B22" s="24">
        <v>2021</v>
      </c>
      <c r="C22" t="s">
        <v>51</v>
      </c>
      <c r="D22" t="s">
        <v>272</v>
      </c>
      <c r="E22" s="9" t="s">
        <v>53</v>
      </c>
      <c r="F22" s="2" t="s">
        <v>142</v>
      </c>
      <c r="G22">
        <v>6</v>
      </c>
      <c r="H22" s="2" t="s">
        <v>55</v>
      </c>
      <c r="I22" t="s">
        <v>52</v>
      </c>
      <c r="J22" s="1">
        <v>0.95669999999999999</v>
      </c>
      <c r="K22">
        <v>40</v>
      </c>
      <c r="L22" t="s">
        <v>56</v>
      </c>
      <c r="M22" s="10" t="s">
        <v>54</v>
      </c>
      <c r="N22" t="s">
        <v>61</v>
      </c>
      <c r="O22" s="2" t="s">
        <v>218</v>
      </c>
      <c r="P22" t="s">
        <v>266</v>
      </c>
      <c r="Q22" s="10" t="s">
        <v>61</v>
      </c>
    </row>
    <row r="23" spans="1:17" ht="17.25" customHeight="1" x14ac:dyDescent="0.25">
      <c r="A23" t="s">
        <v>245</v>
      </c>
      <c r="B23" s="24">
        <v>2020</v>
      </c>
      <c r="C23" t="s">
        <v>57</v>
      </c>
      <c r="D23" t="s">
        <v>272</v>
      </c>
      <c r="E23" s="9" t="s">
        <v>59</v>
      </c>
      <c r="F23" s="2" t="s">
        <v>219</v>
      </c>
      <c r="G23">
        <v>5</v>
      </c>
      <c r="H23" s="2" t="s">
        <v>60</v>
      </c>
      <c r="I23" s="9" t="s">
        <v>46</v>
      </c>
      <c r="J23" s="1">
        <v>0.99819999999999998</v>
      </c>
      <c r="K23">
        <v>8</v>
      </c>
      <c r="L23" s="2" t="s">
        <v>62</v>
      </c>
      <c r="M23" s="7" t="s">
        <v>117</v>
      </c>
      <c r="N23" t="s">
        <v>61</v>
      </c>
      <c r="O23" s="2" t="s">
        <v>220</v>
      </c>
      <c r="P23" s="7" t="s">
        <v>117</v>
      </c>
      <c r="Q23" s="10" t="s">
        <v>61</v>
      </c>
    </row>
    <row r="24" spans="1:17" ht="21" customHeight="1" x14ac:dyDescent="0.25">
      <c r="A24" t="s">
        <v>244</v>
      </c>
      <c r="B24" s="24">
        <v>2019</v>
      </c>
      <c r="C24" t="s">
        <v>63</v>
      </c>
      <c r="D24" t="s">
        <v>273</v>
      </c>
      <c r="E24" t="s">
        <v>64</v>
      </c>
      <c r="F24" s="2" t="s">
        <v>222</v>
      </c>
      <c r="G24" s="7" t="s">
        <v>117</v>
      </c>
      <c r="H24" s="7" t="s">
        <v>117</v>
      </c>
      <c r="I24" s="9" t="s">
        <v>46</v>
      </c>
      <c r="J24" s="4">
        <v>0.9</v>
      </c>
      <c r="K24" s="7" t="s">
        <v>117</v>
      </c>
      <c r="L24" s="2" t="s">
        <v>80</v>
      </c>
      <c r="M24" s="13" t="s">
        <v>65</v>
      </c>
      <c r="N24" t="s">
        <v>61</v>
      </c>
      <c r="O24" t="s">
        <v>67</v>
      </c>
      <c r="P24" s="7" t="s">
        <v>117</v>
      </c>
    </row>
    <row r="25" spans="1:17" ht="19.5" customHeight="1" x14ac:dyDescent="0.25">
      <c r="A25" s="10" t="s">
        <v>229</v>
      </c>
      <c r="B25" s="24">
        <v>2020</v>
      </c>
      <c r="C25" t="s">
        <v>68</v>
      </c>
      <c r="D25" t="s">
        <v>272</v>
      </c>
      <c r="E25" s="10" t="s">
        <v>223</v>
      </c>
      <c r="F25" t="s">
        <v>219</v>
      </c>
      <c r="G25">
        <v>5</v>
      </c>
      <c r="H25" s="2" t="s">
        <v>69</v>
      </c>
      <c r="I25" s="25" t="s">
        <v>70</v>
      </c>
      <c r="J25" s="4">
        <v>0.89</v>
      </c>
      <c r="K25" s="7" t="s">
        <v>117</v>
      </c>
      <c r="L25" s="2" t="s">
        <v>193</v>
      </c>
      <c r="M25" s="7" t="s">
        <v>117</v>
      </c>
      <c r="N25" s="7" t="s">
        <v>117</v>
      </c>
      <c r="P25" t="s">
        <v>224</v>
      </c>
    </row>
    <row r="26" spans="1:17" s="16" customFormat="1" ht="17.25" customHeight="1" x14ac:dyDescent="0.25">
      <c r="A26" s="16" t="s">
        <v>243</v>
      </c>
      <c r="C26" s="16" t="s">
        <v>71</v>
      </c>
      <c r="D26"/>
      <c r="E26" s="16" t="s">
        <v>225</v>
      </c>
      <c r="F26" s="16" t="s">
        <v>219</v>
      </c>
      <c r="G26" s="16">
        <v>4</v>
      </c>
      <c r="H26" s="17" t="s">
        <v>73</v>
      </c>
      <c r="I26" s="19"/>
      <c r="J26" s="19"/>
      <c r="K26" s="16">
        <v>5</v>
      </c>
      <c r="L26" s="16" t="s">
        <v>74</v>
      </c>
      <c r="M26" s="16" t="s">
        <v>226</v>
      </c>
      <c r="N26" s="16" t="s">
        <v>75</v>
      </c>
      <c r="O26" s="17" t="s">
        <v>76</v>
      </c>
      <c r="P26" s="18" t="s">
        <v>117</v>
      </c>
    </row>
    <row r="27" spans="1:17" ht="15" customHeight="1" x14ac:dyDescent="0.25">
      <c r="A27" s="10" t="s">
        <v>228</v>
      </c>
      <c r="B27" s="31">
        <v>2013</v>
      </c>
      <c r="C27" t="s">
        <v>72</v>
      </c>
      <c r="D27" t="s">
        <v>272</v>
      </c>
      <c r="E27" s="10" t="s">
        <v>77</v>
      </c>
      <c r="F27" t="s">
        <v>219</v>
      </c>
      <c r="G27" s="3"/>
      <c r="H27" s="20" t="s">
        <v>117</v>
      </c>
      <c r="I27" s="28" t="s">
        <v>12</v>
      </c>
      <c r="J27" s="20" t="s">
        <v>117</v>
      </c>
      <c r="K27" s="20" t="s">
        <v>117</v>
      </c>
      <c r="L27" t="s">
        <v>192</v>
      </c>
      <c r="M27" s="10" t="s">
        <v>78</v>
      </c>
      <c r="N27" t="s">
        <v>61</v>
      </c>
      <c r="O27" s="2" t="s">
        <v>79</v>
      </c>
      <c r="P27" s="18" t="s">
        <v>117</v>
      </c>
    </row>
    <row r="28" spans="1:17" ht="15.75" customHeight="1" x14ac:dyDescent="0.25">
      <c r="A28" s="10" t="s">
        <v>229</v>
      </c>
      <c r="B28" s="24">
        <v>2021</v>
      </c>
      <c r="C28" s="10" t="s">
        <v>81</v>
      </c>
      <c r="D28" t="s">
        <v>272</v>
      </c>
      <c r="E28" s="9" t="s">
        <v>84</v>
      </c>
      <c r="F28" s="2" t="s">
        <v>230</v>
      </c>
      <c r="G28">
        <v>15</v>
      </c>
      <c r="H28" s="2" t="s">
        <v>83</v>
      </c>
      <c r="I28" t="s">
        <v>82</v>
      </c>
      <c r="J28" s="1">
        <v>0.88519999999999999</v>
      </c>
      <c r="K28">
        <v>19</v>
      </c>
      <c r="L28" s="2" t="s">
        <v>87</v>
      </c>
      <c r="M28" s="10" t="s">
        <v>86</v>
      </c>
      <c r="N28" t="s">
        <v>61</v>
      </c>
      <c r="O28" t="s">
        <v>232</v>
      </c>
      <c r="P28" t="s">
        <v>231</v>
      </c>
      <c r="Q28" t="s">
        <v>75</v>
      </c>
    </row>
    <row r="29" spans="1:17" ht="17.25" customHeight="1" x14ac:dyDescent="0.25">
      <c r="A29" s="10" t="s">
        <v>229</v>
      </c>
      <c r="B29" s="24">
        <v>2023</v>
      </c>
      <c r="C29" t="s">
        <v>89</v>
      </c>
      <c r="D29" t="s">
        <v>273</v>
      </c>
      <c r="E29" t="s">
        <v>93</v>
      </c>
      <c r="F29" t="s">
        <v>233</v>
      </c>
      <c r="G29">
        <v>6</v>
      </c>
      <c r="H29" s="2" t="s">
        <v>91</v>
      </c>
      <c r="I29" s="9" t="s">
        <v>90</v>
      </c>
      <c r="J29" s="1">
        <v>0.92500000000000004</v>
      </c>
      <c r="K29" s="7" t="s">
        <v>117</v>
      </c>
      <c r="L29" s="2" t="s">
        <v>235</v>
      </c>
      <c r="M29" s="7" t="s">
        <v>117</v>
      </c>
      <c r="N29" t="s">
        <v>61</v>
      </c>
      <c r="O29" t="s">
        <v>234</v>
      </c>
      <c r="P29" s="18" t="s">
        <v>117</v>
      </c>
    </row>
    <row r="30" spans="1:17" ht="15.75" customHeight="1" x14ac:dyDescent="0.25">
      <c r="A30" s="10" t="s">
        <v>229</v>
      </c>
      <c r="B30" s="31">
        <v>2014</v>
      </c>
      <c r="C30" t="s">
        <v>92</v>
      </c>
      <c r="D30" t="s">
        <v>272</v>
      </c>
      <c r="E30" s="13" t="s">
        <v>263</v>
      </c>
      <c r="F30" s="2" t="s">
        <v>236</v>
      </c>
      <c r="G30">
        <v>7</v>
      </c>
      <c r="H30" s="2" t="s">
        <v>95</v>
      </c>
      <c r="I30" s="25" t="s">
        <v>94</v>
      </c>
      <c r="J30" s="3"/>
      <c r="K30" s="7" t="s">
        <v>117</v>
      </c>
      <c r="L30" s="2" t="s">
        <v>237</v>
      </c>
      <c r="M30" s="7" t="s">
        <v>117</v>
      </c>
      <c r="N30" t="s">
        <v>61</v>
      </c>
      <c r="P30" s="18" t="s">
        <v>117</v>
      </c>
    </row>
    <row r="31" spans="1:17" ht="15.75" customHeight="1" x14ac:dyDescent="0.25">
      <c r="A31" s="10" t="s">
        <v>229</v>
      </c>
      <c r="B31" s="24">
        <v>2022</v>
      </c>
      <c r="C31" s="10" t="s">
        <v>196</v>
      </c>
      <c r="D31" t="s">
        <v>274</v>
      </c>
      <c r="E31" s="13" t="s">
        <v>197</v>
      </c>
      <c r="F31" s="20" t="s">
        <v>117</v>
      </c>
      <c r="G31">
        <v>7</v>
      </c>
      <c r="H31" s="2" t="s">
        <v>198</v>
      </c>
      <c r="I31" s="7" t="s">
        <v>117</v>
      </c>
      <c r="J31" s="7" t="s">
        <v>117</v>
      </c>
      <c r="K31" s="7" t="s">
        <v>117</v>
      </c>
      <c r="L31" s="2" t="s">
        <v>238</v>
      </c>
      <c r="M31" s="7" t="s">
        <v>117</v>
      </c>
      <c r="N31" t="s">
        <v>75</v>
      </c>
      <c r="O31" t="s">
        <v>199</v>
      </c>
      <c r="P31" s="18" t="s">
        <v>117</v>
      </c>
    </row>
    <row r="32" spans="1:17" ht="15.75" customHeight="1" x14ac:dyDescent="0.25">
      <c r="A32" s="10" t="s">
        <v>229</v>
      </c>
      <c r="B32" s="31">
        <v>2013</v>
      </c>
      <c r="C32" s="10" t="s">
        <v>88</v>
      </c>
      <c r="D32" t="s">
        <v>272</v>
      </c>
      <c r="E32" s="22" t="s">
        <v>204</v>
      </c>
      <c r="F32" t="s">
        <v>205</v>
      </c>
      <c r="G32">
        <v>7</v>
      </c>
      <c r="H32" s="2" t="s">
        <v>201</v>
      </c>
      <c r="I32" t="s">
        <v>202</v>
      </c>
      <c r="J32" s="1">
        <v>0.85899999999999999</v>
      </c>
      <c r="K32">
        <v>14</v>
      </c>
      <c r="L32" s="2" t="s">
        <v>203</v>
      </c>
      <c r="M32" t="s">
        <v>200</v>
      </c>
      <c r="N32" t="s">
        <v>61</v>
      </c>
      <c r="O32" t="s">
        <v>239</v>
      </c>
      <c r="P32" s="18" t="s">
        <v>117</v>
      </c>
    </row>
    <row r="33" spans="1:16" ht="20.25" customHeight="1" x14ac:dyDescent="0.25">
      <c r="A33" s="10" t="s">
        <v>228</v>
      </c>
      <c r="B33" s="24">
        <v>2023</v>
      </c>
      <c r="C33" s="10" t="s">
        <v>208</v>
      </c>
      <c r="D33" t="s">
        <v>272</v>
      </c>
      <c r="E33" s="13" t="s">
        <v>209</v>
      </c>
      <c r="F33" s="2" t="s">
        <v>211</v>
      </c>
      <c r="G33">
        <v>6</v>
      </c>
      <c r="H33" s="2" t="s">
        <v>241</v>
      </c>
      <c r="I33" s="7" t="s">
        <v>117</v>
      </c>
      <c r="J33" s="7" t="s">
        <v>117</v>
      </c>
      <c r="K33">
        <v>2</v>
      </c>
      <c r="L33" s="2" t="s">
        <v>240</v>
      </c>
      <c r="M33" s="15" t="s">
        <v>86</v>
      </c>
      <c r="N33" t="s">
        <v>61</v>
      </c>
      <c r="O33" s="2" t="s">
        <v>210</v>
      </c>
      <c r="P33" s="18" t="s">
        <v>117</v>
      </c>
    </row>
    <row r="34" spans="1:16" ht="16.5" customHeight="1" x14ac:dyDescent="0.25">
      <c r="A34" s="10" t="s">
        <v>229</v>
      </c>
      <c r="B34" s="24">
        <v>2019</v>
      </c>
      <c r="C34" s="10" t="s">
        <v>269</v>
      </c>
      <c r="D34" t="s">
        <v>276</v>
      </c>
      <c r="E34" s="13" t="s">
        <v>212</v>
      </c>
      <c r="F34" s="2" t="s">
        <v>213</v>
      </c>
      <c r="G34">
        <v>15</v>
      </c>
      <c r="H34" s="2" t="s">
        <v>242</v>
      </c>
      <c r="I34" s="9" t="s">
        <v>214</v>
      </c>
      <c r="J34" s="4">
        <v>0.96</v>
      </c>
      <c r="K34">
        <v>8</v>
      </c>
      <c r="L34" s="2" t="s">
        <v>215</v>
      </c>
      <c r="M34" s="13" t="s">
        <v>216</v>
      </c>
      <c r="N34" t="s">
        <v>61</v>
      </c>
      <c r="O34" s="2" t="s">
        <v>217</v>
      </c>
      <c r="P34" s="18" t="s">
        <v>117</v>
      </c>
    </row>
    <row r="35" spans="1:16" ht="15.75" customHeight="1" x14ac:dyDescent="0.25">
      <c r="A35" s="10" t="s">
        <v>228</v>
      </c>
      <c r="B35" s="24">
        <v>2022</v>
      </c>
      <c r="C35" s="10" t="s">
        <v>254</v>
      </c>
      <c r="D35" t="s">
        <v>272</v>
      </c>
      <c r="E35" s="13" t="s">
        <v>255</v>
      </c>
      <c r="F35" s="2" t="s">
        <v>258</v>
      </c>
      <c r="G35">
        <v>15</v>
      </c>
      <c r="H35" s="2" t="s">
        <v>257</v>
      </c>
      <c r="I35" s="27" t="s">
        <v>40</v>
      </c>
      <c r="J35" s="1">
        <v>0.98819999999999997</v>
      </c>
      <c r="K35">
        <v>18</v>
      </c>
      <c r="L35" s="2" t="s">
        <v>261</v>
      </c>
      <c r="M35" s="10" t="s">
        <v>256</v>
      </c>
      <c r="N35" t="s">
        <v>61</v>
      </c>
      <c r="O35" s="2" t="s">
        <v>260</v>
      </c>
      <c r="P35" t="s">
        <v>259</v>
      </c>
    </row>
    <row r="40" spans="1:16" x14ac:dyDescent="0.25">
      <c r="G40" t="s">
        <v>292</v>
      </c>
      <c r="H40">
        <f>AVERAGE(K2:K35)</f>
        <v>21.12</v>
      </c>
    </row>
    <row r="44" spans="1:16" x14ac:dyDescent="0.25">
      <c r="G44">
        <f>AVERAGE(G2:G35)</f>
        <v>7.53125</v>
      </c>
      <c r="I44" t="s">
        <v>12</v>
      </c>
      <c r="J44" s="1">
        <f>AVERAGE(J2:J30)</f>
        <v>0.92472727272727273</v>
      </c>
      <c r="K44">
        <f>AVERAGE(K2:K30)</f>
        <v>23.142857142857142</v>
      </c>
    </row>
    <row r="45" spans="1:16" x14ac:dyDescent="0.25">
      <c r="C45" s="5" t="s">
        <v>96</v>
      </c>
      <c r="D45" s="5"/>
      <c r="G45">
        <f>MAX(G2:G35)</f>
        <v>15</v>
      </c>
      <c r="J45" s="1">
        <f>MAX(J2:J30)</f>
        <v>0.99819999999999998</v>
      </c>
      <c r="K45">
        <f>MAX(K2:K29)</f>
        <v>100</v>
      </c>
    </row>
    <row r="46" spans="1:16" x14ac:dyDescent="0.25">
      <c r="A46" t="s">
        <v>272</v>
      </c>
      <c r="B46">
        <v>26</v>
      </c>
      <c r="C46" t="s">
        <v>97</v>
      </c>
      <c r="G46">
        <f>MIN(G2:G35)</f>
        <v>3</v>
      </c>
      <c r="J46" s="1">
        <f>MIN(J2:J30)</f>
        <v>0.7</v>
      </c>
      <c r="K46">
        <f>MIN(K2:K29)</f>
        <v>5</v>
      </c>
    </row>
    <row r="47" spans="1:16" x14ac:dyDescent="0.25">
      <c r="A47" t="s">
        <v>271</v>
      </c>
      <c r="B47">
        <v>3</v>
      </c>
      <c r="J47" s="1"/>
    </row>
    <row r="48" spans="1:16" x14ac:dyDescent="0.25">
      <c r="A48" t="s">
        <v>275</v>
      </c>
      <c r="B48">
        <v>2</v>
      </c>
      <c r="C48" t="s">
        <v>98</v>
      </c>
    </row>
    <row r="49" spans="1:8" x14ac:dyDescent="0.25">
      <c r="A49" t="s">
        <v>274</v>
      </c>
      <c r="B49">
        <v>2</v>
      </c>
      <c r="G49" t="s">
        <v>207</v>
      </c>
      <c r="H49">
        <v>22</v>
      </c>
    </row>
    <row r="50" spans="1:8" x14ac:dyDescent="0.25">
      <c r="A50" t="s">
        <v>277</v>
      </c>
      <c r="B50">
        <v>3</v>
      </c>
      <c r="G50" t="s">
        <v>206</v>
      </c>
      <c r="H50">
        <v>11</v>
      </c>
    </row>
    <row r="71" spans="1:4" x14ac:dyDescent="0.25">
      <c r="A71" s="29" t="s">
        <v>278</v>
      </c>
      <c r="B71" s="29" t="s">
        <v>3</v>
      </c>
      <c r="C71" s="29" t="s">
        <v>279</v>
      </c>
      <c r="D71" s="29" t="s">
        <v>283</v>
      </c>
    </row>
    <row r="72" spans="1:4" x14ac:dyDescent="0.25">
      <c r="A72" t="s">
        <v>280</v>
      </c>
      <c r="B72">
        <f>AVERAGE(G20,G23,G29,G34)</f>
        <v>7.75</v>
      </c>
      <c r="C72" s="1">
        <f>AVERAGE(J20,J23,J24,J29,J34)</f>
        <v>0.94724000000000008</v>
      </c>
      <c r="D72">
        <f>AVERAGE(K23, K34,K20)</f>
        <v>8.6666666666666661</v>
      </c>
    </row>
    <row r="73" spans="1:4" x14ac:dyDescent="0.25">
      <c r="A73" t="s">
        <v>224</v>
      </c>
      <c r="B73">
        <f>AVERAGE(G14,G2)</f>
        <v>9.5</v>
      </c>
      <c r="C73" s="1">
        <f>AVERAGE(J2,J14)</f>
        <v>0.95250000000000001</v>
      </c>
      <c r="D73">
        <f>AVERAGE(K14,K2)</f>
        <v>23</v>
      </c>
    </row>
    <row r="74" spans="1:4" x14ac:dyDescent="0.25">
      <c r="A74" t="s">
        <v>70</v>
      </c>
      <c r="B74">
        <f>AVERAGE(G30,G25,G17)</f>
        <v>5.666666666666667</v>
      </c>
      <c r="C74" s="1">
        <f>AVERAGE(J17,J25)</f>
        <v>0.94235000000000002</v>
      </c>
      <c r="D74">
        <f>AVERAGE(K17)</f>
        <v>12</v>
      </c>
    </row>
    <row r="75" spans="1:4" x14ac:dyDescent="0.25">
      <c r="A75" t="s">
        <v>12</v>
      </c>
      <c r="B75">
        <f>AVERAGE(G4,G9,G13,G21,G15)</f>
        <v>7.4</v>
      </c>
      <c r="C75" s="1">
        <f>AVERAGE(J4,J9,J9,J13,J15,J21)</f>
        <v>0.89128333333333332</v>
      </c>
      <c r="D75">
        <f>AVERAGE(K9,K13,K15,K21)</f>
        <v>38.25</v>
      </c>
    </row>
    <row r="76" spans="1:4" x14ac:dyDescent="0.25">
      <c r="A76" t="s">
        <v>40</v>
      </c>
      <c r="B76">
        <f>AVERAGE(G35,G18,G12)</f>
        <v>8.3333333333333339</v>
      </c>
      <c r="C76" s="1">
        <f>AVERAGE(J18,J12,J35)</f>
        <v>0.96329999999999993</v>
      </c>
      <c r="D76">
        <f>AVERAGE(K12,K18,K35)</f>
        <v>24.333333333333332</v>
      </c>
    </row>
    <row r="77" spans="1:4" x14ac:dyDescent="0.25">
      <c r="A77" t="s">
        <v>281</v>
      </c>
      <c r="B77">
        <f>AVERAGE(G10,G19)</f>
        <v>8</v>
      </c>
      <c r="C77" s="1">
        <f>AVERAGE(J19,J10)</f>
        <v>0.98520000000000008</v>
      </c>
      <c r="D77">
        <f>AVERAGE(K19,K10)</f>
        <v>14.5</v>
      </c>
    </row>
    <row r="78" spans="1:4" x14ac:dyDescent="0.25">
      <c r="A78" t="s">
        <v>52</v>
      </c>
      <c r="B78">
        <v>6</v>
      </c>
      <c r="C78" s="1">
        <v>0.95669999999999999</v>
      </c>
      <c r="D78">
        <v>40</v>
      </c>
    </row>
    <row r="79" spans="1:4" x14ac:dyDescent="0.25">
      <c r="A79" t="s">
        <v>282</v>
      </c>
      <c r="B79">
        <v>15</v>
      </c>
      <c r="C79" s="1">
        <v>0.88519999999999999</v>
      </c>
      <c r="D79">
        <v>19</v>
      </c>
    </row>
    <row r="80" spans="1:4" x14ac:dyDescent="0.25">
      <c r="A80" t="s">
        <v>126</v>
      </c>
      <c r="B80">
        <v>8</v>
      </c>
      <c r="C80" s="1">
        <v>0.91679999999999995</v>
      </c>
      <c r="D80">
        <v>40</v>
      </c>
    </row>
    <row r="81" spans="1:4" x14ac:dyDescent="0.25">
      <c r="A81" t="s">
        <v>32</v>
      </c>
      <c r="B81">
        <v>10</v>
      </c>
      <c r="C81" s="4">
        <v>0.78</v>
      </c>
      <c r="D81">
        <v>20</v>
      </c>
    </row>
    <row r="82" spans="1:4" x14ac:dyDescent="0.25">
      <c r="A82" t="s">
        <v>10</v>
      </c>
      <c r="B82">
        <v>4</v>
      </c>
      <c r="C82" s="1">
        <v>0.99029999999999996</v>
      </c>
      <c r="D82">
        <v>32</v>
      </c>
    </row>
    <row r="101" spans="1:5" x14ac:dyDescent="0.25">
      <c r="A101" s="5" t="s">
        <v>270</v>
      </c>
      <c r="B101" s="5" t="s">
        <v>285</v>
      </c>
      <c r="C101" s="5" t="s">
        <v>286</v>
      </c>
      <c r="D101" s="5" t="s">
        <v>287</v>
      </c>
      <c r="E101" s="5" t="s">
        <v>284</v>
      </c>
    </row>
    <row r="102" spans="1:5" x14ac:dyDescent="0.25">
      <c r="A102" t="s">
        <v>272</v>
      </c>
      <c r="B102">
        <v>1</v>
      </c>
      <c r="C102">
        <v>4</v>
      </c>
      <c r="D102">
        <v>5</v>
      </c>
      <c r="E102">
        <v>16</v>
      </c>
    </row>
    <row r="103" spans="1:5" x14ac:dyDescent="0.25">
      <c r="A103" t="s">
        <v>271</v>
      </c>
      <c r="B103">
        <v>0</v>
      </c>
      <c r="C103">
        <v>0</v>
      </c>
      <c r="D103">
        <v>1</v>
      </c>
      <c r="E103">
        <v>2</v>
      </c>
    </row>
    <row r="104" spans="1:5" x14ac:dyDescent="0.25">
      <c r="A104" t="s">
        <v>273</v>
      </c>
      <c r="B104">
        <v>0</v>
      </c>
      <c r="C104">
        <v>0</v>
      </c>
      <c r="D104">
        <v>0</v>
      </c>
      <c r="E104">
        <v>3</v>
      </c>
    </row>
    <row r="105" spans="1:5" x14ac:dyDescent="0.25">
      <c r="A105" t="s">
        <v>274</v>
      </c>
      <c r="B105">
        <v>0</v>
      </c>
      <c r="C105">
        <v>0</v>
      </c>
      <c r="D105">
        <v>0</v>
      </c>
      <c r="E105">
        <v>2</v>
      </c>
    </row>
    <row r="106" spans="1:5" x14ac:dyDescent="0.25">
      <c r="A106" t="s">
        <v>275</v>
      </c>
      <c r="B106">
        <v>0</v>
      </c>
      <c r="C106">
        <v>0</v>
      </c>
      <c r="D106">
        <v>0</v>
      </c>
      <c r="E106">
        <v>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5BCD2-717D-4638-A2AB-9DBE4F9B1BF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0D1E6-A3F9-43EF-8681-7C71C58C09B5}">
  <dimension ref="A1:L17"/>
  <sheetViews>
    <sheetView workbookViewId="0">
      <selection activeCell="D17" sqref="D17"/>
    </sheetView>
  </sheetViews>
  <sheetFormatPr defaultRowHeight="15" x14ac:dyDescent="0.25"/>
  <cols>
    <col min="1" max="1" width="18.42578125" customWidth="1"/>
    <col min="3" max="3" width="12.7109375" customWidth="1"/>
  </cols>
  <sheetData>
    <row r="1" spans="1:12" x14ac:dyDescent="0.25">
      <c r="A1" t="s">
        <v>288</v>
      </c>
      <c r="B1" s="5">
        <v>2013</v>
      </c>
      <c r="C1" s="5">
        <v>2014</v>
      </c>
      <c r="D1" s="5">
        <v>2015</v>
      </c>
      <c r="E1" s="5">
        <v>2016</v>
      </c>
      <c r="F1" s="5">
        <v>2017</v>
      </c>
      <c r="G1" s="5">
        <v>2018</v>
      </c>
      <c r="H1" s="5">
        <v>2019</v>
      </c>
      <c r="I1" s="5">
        <v>2020</v>
      </c>
      <c r="J1" s="5">
        <v>2021</v>
      </c>
      <c r="K1" s="5">
        <v>2022</v>
      </c>
      <c r="L1" s="5">
        <v>2023</v>
      </c>
    </row>
    <row r="2" spans="1:12" x14ac:dyDescent="0.25">
      <c r="A2" t="s">
        <v>289</v>
      </c>
      <c r="B2">
        <v>4</v>
      </c>
      <c r="C2">
        <v>3</v>
      </c>
      <c r="D2">
        <v>0</v>
      </c>
      <c r="E2">
        <v>1</v>
      </c>
      <c r="F2">
        <v>6</v>
      </c>
      <c r="G2">
        <v>16</v>
      </c>
      <c r="H2">
        <v>17</v>
      </c>
      <c r="I2">
        <v>23</v>
      </c>
      <c r="J2">
        <v>54</v>
      </c>
      <c r="K2">
        <v>52</v>
      </c>
      <c r="L2">
        <v>37</v>
      </c>
    </row>
    <row r="3" spans="1:12" x14ac:dyDescent="0.25">
      <c r="A3" t="s">
        <v>229</v>
      </c>
      <c r="B3">
        <v>124</v>
      </c>
      <c r="C3">
        <v>143</v>
      </c>
      <c r="D3">
        <v>142</v>
      </c>
      <c r="E3">
        <v>149</v>
      </c>
      <c r="F3">
        <v>155</v>
      </c>
      <c r="G3">
        <v>183</v>
      </c>
      <c r="H3">
        <v>222</v>
      </c>
      <c r="I3">
        <v>229</v>
      </c>
      <c r="J3">
        <v>232</v>
      </c>
      <c r="K3">
        <v>287</v>
      </c>
      <c r="L3">
        <v>319</v>
      </c>
    </row>
    <row r="4" spans="1:12" x14ac:dyDescent="0.25">
      <c r="A4" t="s">
        <v>290</v>
      </c>
      <c r="B4">
        <v>109</v>
      </c>
      <c r="C4">
        <v>129</v>
      </c>
      <c r="D4">
        <v>130</v>
      </c>
      <c r="E4">
        <v>160</v>
      </c>
      <c r="F4">
        <v>164</v>
      </c>
      <c r="G4">
        <v>215</v>
      </c>
      <c r="H4">
        <v>212</v>
      </c>
      <c r="I4">
        <v>272</v>
      </c>
      <c r="J4">
        <v>329</v>
      </c>
      <c r="K4">
        <v>375</v>
      </c>
      <c r="L4">
        <v>402</v>
      </c>
    </row>
    <row r="5" spans="1:12" x14ac:dyDescent="0.25">
      <c r="B5">
        <f>SUM(B2:B4)</f>
        <v>237</v>
      </c>
      <c r="C5">
        <f>SUM(C2:C4)</f>
        <v>275</v>
      </c>
      <c r="D5">
        <f t="shared" ref="D5:L5" si="0">SUM(D2:D4)</f>
        <v>272</v>
      </c>
      <c r="E5">
        <f t="shared" si="0"/>
        <v>310</v>
      </c>
      <c r="F5">
        <f t="shared" si="0"/>
        <v>325</v>
      </c>
      <c r="G5">
        <f t="shared" si="0"/>
        <v>414</v>
      </c>
      <c r="H5">
        <f t="shared" si="0"/>
        <v>451</v>
      </c>
      <c r="I5">
        <f t="shared" si="0"/>
        <v>524</v>
      </c>
      <c r="J5">
        <f t="shared" si="0"/>
        <v>615</v>
      </c>
      <c r="K5">
        <f t="shared" si="0"/>
        <v>714</v>
      </c>
      <c r="L5">
        <f t="shared" si="0"/>
        <v>758</v>
      </c>
    </row>
    <row r="6" spans="1:12" x14ac:dyDescent="0.25">
      <c r="B6" t="s">
        <v>268</v>
      </c>
      <c r="C6" t="s">
        <v>291</v>
      </c>
    </row>
    <row r="7" spans="1:12" x14ac:dyDescent="0.25">
      <c r="B7">
        <v>2013</v>
      </c>
      <c r="C7">
        <f>B5</f>
        <v>237</v>
      </c>
    </row>
    <row r="8" spans="1:12" x14ac:dyDescent="0.25">
      <c r="B8">
        <v>2014</v>
      </c>
      <c r="C8">
        <f>C5</f>
        <v>275</v>
      </c>
    </row>
    <row r="9" spans="1:12" x14ac:dyDescent="0.25">
      <c r="B9">
        <v>2015</v>
      </c>
      <c r="C9">
        <f>D5</f>
        <v>272</v>
      </c>
    </row>
    <row r="10" spans="1:12" x14ac:dyDescent="0.25">
      <c r="B10">
        <v>2016</v>
      </c>
      <c r="C10">
        <f>E5</f>
        <v>310</v>
      </c>
    </row>
    <row r="11" spans="1:12" x14ac:dyDescent="0.25">
      <c r="B11">
        <v>2017</v>
      </c>
      <c r="C11">
        <f>F5</f>
        <v>325</v>
      </c>
    </row>
    <row r="12" spans="1:12" x14ac:dyDescent="0.25">
      <c r="B12">
        <v>2018</v>
      </c>
      <c r="C12">
        <f>G5</f>
        <v>414</v>
      </c>
    </row>
    <row r="13" spans="1:12" x14ac:dyDescent="0.25">
      <c r="B13">
        <v>2019</v>
      </c>
      <c r="C13">
        <f>H5</f>
        <v>451</v>
      </c>
    </row>
    <row r="14" spans="1:12" x14ac:dyDescent="0.25">
      <c r="B14">
        <v>2020</v>
      </c>
      <c r="C14">
        <f>I5</f>
        <v>524</v>
      </c>
    </row>
    <row r="15" spans="1:12" x14ac:dyDescent="0.25">
      <c r="B15">
        <v>2021</v>
      </c>
      <c r="C15">
        <f>J5</f>
        <v>615</v>
      </c>
    </row>
    <row r="16" spans="1:12" x14ac:dyDescent="0.25">
      <c r="B16">
        <v>2022</v>
      </c>
      <c r="C16">
        <f>K5</f>
        <v>714</v>
      </c>
    </row>
    <row r="17" spans="2:4" x14ac:dyDescent="0.25">
      <c r="B17">
        <v>2023</v>
      </c>
      <c r="C17">
        <f>L5</f>
        <v>758</v>
      </c>
      <c r="D17">
        <f>AVERAGE(C13:C17)</f>
        <v>612.4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Sitting Posture System</vt:lpstr>
      <vt:lpstr>Pressure Sensors</vt:lpstr>
      <vt:lpstr>Literature review Papers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Odesola</dc:creator>
  <cp:lastModifiedBy>Odesola D F (FCES)</cp:lastModifiedBy>
  <dcterms:created xsi:type="dcterms:W3CDTF">2023-11-10T23:49:01Z</dcterms:created>
  <dcterms:modified xsi:type="dcterms:W3CDTF">2024-03-02T14:43:08Z</dcterms:modified>
</cp:coreProperties>
</file>